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تبعی!$A$1:$Q$11</definedName>
    <definedName name="_xlnm.Print_Area" localSheetId="3">'تعدیل قیمت'!$A$1:$M$10</definedName>
    <definedName name="_xlnm.Print_Area" localSheetId="14">'جمع درآمدها'!$A$1:$G$12</definedName>
    <definedName name="_xlnm.Print_Area" localSheetId="12">'درآمد سپرده بانکی'!$A$1:$K$13</definedName>
    <definedName name="_xlnm.Print_Area" localSheetId="7">'درآمد سود سهام'!$A$1:$S$14</definedName>
    <definedName name="_xlnm.Print_Area" localSheetId="8">'درآمد ناشی از تغییر قیمت اوراق'!$A$1:$Q$18</definedName>
    <definedName name="_xlnm.Print_Area" localSheetId="9">'درآمد ناشی از فروش'!$A$1:$Q$17</definedName>
    <definedName name="_xlnm.Print_Area" localSheetId="13">'سایر درآمدها'!$A$1:$E$15</definedName>
    <definedName name="_xlnm.Print_Area" localSheetId="5">سپرده!$A$1:$S$11</definedName>
    <definedName name="_xlnm.Print_Area" localSheetId="11">'سرمایه‌گذاری در اوراق بهادار'!$A$1:$Q$12</definedName>
    <definedName name="_xlnm.Print_Area" localSheetId="10">'سرمایه‌گذاری در سهام'!$A$1:$U$19</definedName>
    <definedName name="_xlnm.Print_Area" localSheetId="6">'سود اوراق بهادار و سپرده بانکی'!$A$1:$S$12</definedName>
    <definedName name="_xlnm.Print_Area" localSheetId="0">سهام!$A$1:$Y$21</definedName>
    <definedName name="_xlnm.Print_Area" localSheetId="4">'گواهی سپرده'!$A$1:$AE$12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<sst xmlns="http://schemas.openxmlformats.org/spreadsheetml/2006/main" count="563" uniqueCount="118">
  <si>
    <t>صندوق سرمایه‌گذاری اختصاصی بازارگردانی بهمن گستر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</si>
  <si>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</si>
  <si>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</si>
  <si>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</si>
  <si>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</si>
  <si>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</si>
  <si>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</si>
  <si>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</si>
  <si>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</si>
  <si>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</si>
  <si>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</si>
  <si>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</si>
  <si>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</si>
  <si>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</si>
  <si>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</si>
  <si>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</si>
  <si>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20.22%</t>
  </si>
  <si>
    <t>سرمایه‌گذاری‌بهمن‌</t>
  </si>
  <si>
    <t>33.46%</t>
  </si>
  <si>
    <t>شرکت بهمن لیزینگ</t>
  </si>
  <si>
    <t>16.17%</t>
  </si>
  <si>
    <t>شرکت لیزینگ آریا دانا</t>
  </si>
  <si>
    <t>2.57%</t>
  </si>
  <si>
    <t>صنایع‌ریخته‌گری‌ایران‌</t>
  </si>
  <si>
    <t>12.33%</t>
  </si>
  <si>
    <t>گروه‌بهمن‌</t>
  </si>
  <si>
    <t>14.05%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</si>
  <si>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</si>
  <si>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</si>
  <si>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</si>
  <si>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</si>
  <si>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</si>
  <si>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</si>
  <si>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</si>
  <si>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</si>
  <si>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</si>
  <si>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</si>
  <si>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</si>
  <si>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</si>
  <si>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</si>
  <si>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</si>
  <si>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</si>
  <si>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</si>
  <si>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</si>
  <si>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</si>
  <si>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</si>
  <si>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</si>
  <si>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</si>
  <si>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</si>
  <si>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</si>
  <si>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</si>
  <si>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</si>
  <si>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</si>
  <si>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</si>
  <si>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</si>
  <si>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</si>
  <si>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</si>
  <si>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</si>
  <si>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</si>
  <si>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</si>
  <si>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0.00%</t>
  </si>
  <si>
    <t>849-40-2052615-1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</si>
  <si>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</si>
  <si>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</si>
  <si>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</si>
  <si>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</si>
  <si>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</si>
  <si>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</si>
  <si>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</si>
  <si>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</si>
  <si>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</si>
  <si>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</si>
  <si>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</si>
  <si>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</si>
  <si>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</si>
  <si>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</si>
  <si>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</si>
  <si>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</si>
  <si>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</si>
  <si>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</si>
  <si>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</si>
  <si>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</si>
  <si>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</si>
  <si>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</si>
  <si>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</si>
  <si>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</si>
  <si>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</si>
  <si>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</si>
  <si>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</si>
  <si>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</si>
  <si>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</si>
  <si>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-2.99%</t>
  </si>
  <si>
    <t>-1.24%</t>
  </si>
  <si>
    <t>10.59%</t>
  </si>
  <si>
    <t>34.11%</t>
  </si>
  <si>
    <t>23.60%</t>
  </si>
  <si>
    <t>50.84%</t>
  </si>
  <si>
    <t>41.05%</t>
  </si>
  <si>
    <t>122.30%</t>
  </si>
  <si>
    <t>22.87%</t>
  </si>
  <si>
    <t>-127.17%</t>
  </si>
  <si>
    <t>5.47%</t>
  </si>
  <si>
    <t>48.13%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</si>
  <si>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</si>
  <si>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</si>
  <si>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</si>
  <si>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</si>
  <si>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</si>
  <si>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</si>
  <si>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</si>
  <si>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</si>
  <si>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</si>
  <si>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</si>
  <si>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100.58%</t>
  </si>
  <si>
    <t>-28.23%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</si>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</sst>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right"/>
    </xf>
    <xf numFmtId="9" fontId="5" fillId="0" borderId="4" xfId="1" applyNumberFormat="1" applyFont="1" applyBorder="1" applyAlignment="1">
      <alignment horizontal="right"/>
    </xf>
    <xf numFmtId="3" fontId="5" fillId="0" borderId="4" xfId="0" applyNumberFormat="1" applyFont="1" applyBorder="1"/>
    <xf numFmtId="0" fontId="5" fillId="0" borderId="4" xfId="0" applyFont="1" applyBorder="1"/>
    <xf numFmtId="9" fontId="5" fillId="0" borderId="4" xfId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rightToLeft="1" view="pageBreakPreview" zoomScale="60" zoomScaleNormal="100" workbookViewId="0">
      <selection activeCell="M16" sqref="M16"/>
    </sheetView>
  </sheetViews>
  <sheetFormatPr defaultRowHeight="15"/>
  <cols>
    <col min="1" max="1" width="32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8.42578125" style="1" bestFit="1" customWidth="1"/>
    <col min="6" max="6" width="1" style="1" customWidth="1"/>
    <col min="7" max="7" width="27.28515625" style="1" customWidth="1"/>
    <col min="8" max="8" width="1" style="1" customWidth="1"/>
    <col min="9" max="9" width="16.570312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2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" style="1" bestFit="1" customWidth="1"/>
    <col min="22" max="22" width="1" style="1" customWidth="1"/>
    <col min="23" max="23" width="27.71093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  <c r="AB6" s="2"/>
    </row>
    <row r="7" spans="1:28" ht="33.75">
      <c r="A7" s="8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  <c r="Z7" s="2"/>
      <c r="AA7" s="2"/>
      <c r="AB7" s="2"/>
    </row>
    <row r="8" spans="1:28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  <c r="AB8" s="2"/>
    </row>
    <row r="9" spans="1:28" ht="33.75">
      <c r="A9" s="4" t="s">
        <v>15</v>
      </c>
      <c r="B9" s="2"/>
      <c r="C9" s="6">
        <v>1096905</v>
      </c>
      <c r="D9" s="7"/>
      <c r="E9" s="6">
        <v>56219737928</v>
      </c>
      <c r="F9" s="7"/>
      <c r="G9" s="6">
        <v>58075043019.153397</v>
      </c>
      <c r="H9" s="7"/>
      <c r="I9" s="6">
        <v>1646197</v>
      </c>
      <c r="J9" s="7"/>
      <c r="K9" s="6">
        <v>83683828445</v>
      </c>
      <c r="L9" s="7"/>
      <c r="M9" s="6">
        <v>-150000</v>
      </c>
      <c r="N9" s="7"/>
      <c r="O9" s="6">
        <v>7243454901</v>
      </c>
      <c r="P9" s="7"/>
      <c r="Q9" s="6">
        <v>2593102</v>
      </c>
      <c r="R9" s="7"/>
      <c r="S9" s="6">
        <v>39200</v>
      </c>
      <c r="T9" s="7"/>
      <c r="U9" s="6">
        <v>132208612525</v>
      </c>
      <c r="V9" s="7"/>
      <c r="W9" s="6">
        <v>101325132881.907</v>
      </c>
      <c r="X9" s="7"/>
      <c r="Y9" s="7" t="s">
        <v>16</v>
      </c>
      <c r="Z9" s="2"/>
      <c r="AA9" s="2"/>
      <c r="AB9" s="2"/>
    </row>
    <row r="10" spans="1:28" ht="33.75">
      <c r="A10" s="4" t="s">
        <v>17</v>
      </c>
      <c r="B10" s="2"/>
      <c r="C10" s="6">
        <v>8156829</v>
      </c>
      <c r="D10" s="7"/>
      <c r="E10" s="6">
        <v>229930841326</v>
      </c>
      <c r="F10" s="7"/>
      <c r="G10" s="6">
        <v>208554825106.991</v>
      </c>
      <c r="H10" s="7"/>
      <c r="I10" s="6">
        <v>1200000</v>
      </c>
      <c r="J10" s="7"/>
      <c r="K10" s="6">
        <v>28381809940</v>
      </c>
      <c r="L10" s="7"/>
      <c r="M10" s="6">
        <v>-500000</v>
      </c>
      <c r="N10" s="7"/>
      <c r="O10" s="6">
        <v>11557988960</v>
      </c>
      <c r="P10" s="7"/>
      <c r="Q10" s="6">
        <v>8856829</v>
      </c>
      <c r="R10" s="7"/>
      <c r="S10" s="6">
        <v>18990</v>
      </c>
      <c r="T10" s="7"/>
      <c r="U10" s="6">
        <v>244478393251</v>
      </c>
      <c r="V10" s="7"/>
      <c r="W10" s="6">
        <v>167654316454.79001</v>
      </c>
      <c r="X10" s="7"/>
      <c r="Y10" s="7" t="s">
        <v>18</v>
      </c>
      <c r="Z10" s="2"/>
      <c r="AA10" s="2"/>
      <c r="AB10" s="2"/>
    </row>
    <row r="11" spans="1:28" ht="33.75">
      <c r="A11" s="4" t="s">
        <v>19</v>
      </c>
      <c r="B11" s="2"/>
      <c r="C11" s="6">
        <v>4737943</v>
      </c>
      <c r="D11" s="7"/>
      <c r="E11" s="6">
        <v>63031877525</v>
      </c>
      <c r="F11" s="7"/>
      <c r="G11" s="6">
        <v>62874895816.372498</v>
      </c>
      <c r="H11" s="7"/>
      <c r="I11" s="6">
        <v>2960000</v>
      </c>
      <c r="J11" s="7"/>
      <c r="K11" s="6">
        <v>35678696827</v>
      </c>
      <c r="L11" s="7"/>
      <c r="M11" s="6">
        <v>-209382</v>
      </c>
      <c r="N11" s="7"/>
      <c r="O11" s="6">
        <v>2631477468</v>
      </c>
      <c r="P11" s="7"/>
      <c r="Q11" s="6">
        <v>7488561</v>
      </c>
      <c r="R11" s="7"/>
      <c r="S11" s="6">
        <v>10856</v>
      </c>
      <c r="T11" s="7"/>
      <c r="U11" s="6">
        <v>95979255641</v>
      </c>
      <c r="V11" s="7"/>
      <c r="W11" s="6">
        <v>81036321964.254501</v>
      </c>
      <c r="X11" s="7"/>
      <c r="Y11" s="7" t="s">
        <v>20</v>
      </c>
      <c r="Z11" s="2"/>
      <c r="AA11" s="2"/>
      <c r="AB11" s="2"/>
    </row>
    <row r="12" spans="1:28" ht="33.75">
      <c r="A12" s="4" t="s">
        <v>21</v>
      </c>
      <c r="B12" s="2"/>
      <c r="C12" s="6">
        <v>2581929</v>
      </c>
      <c r="D12" s="7"/>
      <c r="E12" s="6">
        <v>64071153364</v>
      </c>
      <c r="F12" s="7"/>
      <c r="G12" s="6">
        <v>62144257955.632301</v>
      </c>
      <c r="H12" s="7"/>
      <c r="I12" s="6">
        <v>434983</v>
      </c>
      <c r="J12" s="7"/>
      <c r="K12" s="6">
        <v>11794375831</v>
      </c>
      <c r="L12" s="7"/>
      <c r="M12" s="6">
        <v>-2482168</v>
      </c>
      <c r="N12" s="7"/>
      <c r="O12" s="6">
        <v>65263444399</v>
      </c>
      <c r="P12" s="7"/>
      <c r="Q12" s="6">
        <v>534744</v>
      </c>
      <c r="R12" s="7"/>
      <c r="S12" s="6">
        <v>24165</v>
      </c>
      <c r="T12" s="7"/>
      <c r="U12" s="6">
        <v>13912825863</v>
      </c>
      <c r="V12" s="7"/>
      <c r="W12" s="6">
        <v>12880841452.678101</v>
      </c>
      <c r="X12" s="7"/>
      <c r="Y12" s="7" t="s">
        <v>22</v>
      </c>
      <c r="Z12" s="2"/>
      <c r="AA12" s="2"/>
      <c r="AB12" s="2"/>
    </row>
    <row r="13" spans="1:28" ht="33.75">
      <c r="A13" s="4" t="s">
        <v>23</v>
      </c>
      <c r="B13" s="2"/>
      <c r="C13" s="6">
        <v>9360253</v>
      </c>
      <c r="D13" s="7"/>
      <c r="E13" s="6">
        <v>74472041620</v>
      </c>
      <c r="F13" s="7"/>
      <c r="G13" s="6">
        <v>66992093020.004303</v>
      </c>
      <c r="H13" s="7"/>
      <c r="I13" s="6">
        <v>2400000</v>
      </c>
      <c r="J13" s="7"/>
      <c r="K13" s="6">
        <v>16089913887</v>
      </c>
      <c r="L13" s="7"/>
      <c r="M13" s="6">
        <v>-2000000</v>
      </c>
      <c r="N13" s="7"/>
      <c r="O13" s="6">
        <v>13616397723</v>
      </c>
      <c r="P13" s="7"/>
      <c r="Q13" s="6">
        <v>9760253</v>
      </c>
      <c r="R13" s="7"/>
      <c r="S13" s="6">
        <v>6350</v>
      </c>
      <c r="T13" s="7"/>
      <c r="U13" s="6">
        <v>75095136031</v>
      </c>
      <c r="V13" s="7"/>
      <c r="W13" s="6">
        <v>61779774029.892403</v>
      </c>
      <c r="X13" s="7"/>
      <c r="Y13" s="7" t="s">
        <v>24</v>
      </c>
      <c r="Z13" s="2"/>
      <c r="AA13" s="2"/>
      <c r="AB13" s="2"/>
    </row>
    <row r="14" spans="1:28" ht="33.75">
      <c r="A14" s="4" t="s">
        <v>25</v>
      </c>
      <c r="B14" s="2"/>
      <c r="C14" s="6">
        <v>39121</v>
      </c>
      <c r="D14" s="7"/>
      <c r="E14" s="6">
        <v>1376881733</v>
      </c>
      <c r="F14" s="7"/>
      <c r="G14" s="6">
        <v>1561404875.75072</v>
      </c>
      <c r="H14" s="7"/>
      <c r="I14" s="6">
        <v>7024393</v>
      </c>
      <c r="J14" s="7"/>
      <c r="K14" s="6">
        <v>256989980772</v>
      </c>
      <c r="L14" s="7"/>
      <c r="M14" s="6">
        <v>-4225903</v>
      </c>
      <c r="N14" s="7"/>
      <c r="O14" s="6">
        <v>156009430051</v>
      </c>
      <c r="P14" s="7"/>
      <c r="Q14" s="6">
        <v>2837611</v>
      </c>
      <c r="R14" s="7"/>
      <c r="S14" s="6">
        <v>24880</v>
      </c>
      <c r="T14" s="7"/>
      <c r="U14" s="6">
        <v>98170399138</v>
      </c>
      <c r="V14" s="7"/>
      <c r="W14" s="6">
        <v>70374407240.717407</v>
      </c>
      <c r="X14" s="7"/>
      <c r="Y14" s="7" t="s">
        <v>26</v>
      </c>
      <c r="Z14" s="2"/>
      <c r="AA14" s="2"/>
      <c r="AB14" s="2"/>
    </row>
    <row r="15" spans="1:28" ht="34.5" thickBot="1">
      <c r="A15" s="2"/>
      <c r="B15" s="2"/>
      <c r="C15" s="12" t="s">
        <v>117</v>
      </c>
      <c r="D15" s="13"/>
      <c r="E15" s="14">
        <f>SUM(E9:E14)</f>
        <v>489102533496</v>
      </c>
      <c r="F15" s="13"/>
      <c r="G15" s="14">
        <f>SUM(G9:G14)</f>
        <v>460202519793.9043</v>
      </c>
      <c r="H15" s="13"/>
      <c r="I15" s="12" t="s">
        <v>117</v>
      </c>
      <c r="J15" s="13"/>
      <c r="K15" s="14">
        <f>SUM(K9:K14)</f>
        <v>432618605702</v>
      </c>
      <c r="L15" s="13"/>
      <c r="M15" s="12" t="s">
        <v>117</v>
      </c>
      <c r="N15" s="13"/>
      <c r="O15" s="14">
        <f>SUM(O9:O14)</f>
        <v>256322193502</v>
      </c>
      <c r="P15" s="13"/>
      <c r="Q15" s="12" t="s">
        <v>117</v>
      </c>
      <c r="R15" s="13"/>
      <c r="S15" s="12" t="s">
        <v>117</v>
      </c>
      <c r="T15" s="13"/>
      <c r="U15" s="14">
        <f>SUM(U9:U14)</f>
        <v>659844622449</v>
      </c>
      <c r="V15" s="13"/>
      <c r="W15" s="14">
        <f>SUM(W9:W14)</f>
        <v>495050794024.23944</v>
      </c>
      <c r="X15" s="13"/>
      <c r="Y15" s="15">
        <f>Y9+Y10+Y11+Y12+Y13+Y14</f>
        <v>0.98799999999999999</v>
      </c>
      <c r="Z15" s="2"/>
      <c r="AA15" s="2"/>
      <c r="AB15" s="2"/>
    </row>
    <row r="16" spans="1:28" ht="32.25" thickTop="1">
      <c r="A16" s="2"/>
      <c r="B16" s="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"/>
      <c r="AA16" s="2"/>
      <c r="AB16" s="2"/>
    </row>
    <row r="17" spans="1:28" ht="31.5">
      <c r="A17" s="2"/>
      <c r="B17" s="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rightToLeft="1" view="pageBreakPreview" zoomScale="60" zoomScaleNormal="100" workbookViewId="0">
      <selection activeCell="O16" sqref="O16"/>
    </sheetView>
  </sheetViews>
  <sheetFormatPr defaultRowHeight="15"/>
  <cols>
    <col min="1" max="1" width="32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8.42578125" style="1" bestFit="1" customWidth="1"/>
    <col min="6" max="6" width="1" style="1" customWidth="1"/>
    <col min="7" max="7" width="29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33" style="1" bestFit="1" customWidth="1"/>
    <col min="14" max="14" width="1" style="1" customWidth="1"/>
    <col min="15" max="15" width="31.14062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</row>
    <row r="7" spans="1:21" ht="33.75">
      <c r="A7" s="9" t="s">
        <v>3</v>
      </c>
      <c r="B7" s="2"/>
      <c r="C7" s="9" t="s">
        <v>7</v>
      </c>
      <c r="D7" s="2"/>
      <c r="E7" s="9" t="s">
        <v>83</v>
      </c>
      <c r="F7" s="2"/>
      <c r="G7" s="9" t="s">
        <v>84</v>
      </c>
      <c r="H7" s="2"/>
      <c r="I7" s="9" t="s">
        <v>86</v>
      </c>
      <c r="J7" s="2"/>
      <c r="K7" s="9" t="s">
        <v>7</v>
      </c>
      <c r="L7" s="2"/>
      <c r="M7" s="9" t="s">
        <v>83</v>
      </c>
      <c r="N7" s="2"/>
      <c r="O7" s="9" t="s">
        <v>84</v>
      </c>
      <c r="P7" s="2"/>
      <c r="Q7" s="9" t="s">
        <v>86</v>
      </c>
      <c r="R7" s="2"/>
      <c r="S7" s="2"/>
      <c r="T7" s="2"/>
      <c r="U7" s="2"/>
    </row>
    <row r="8" spans="1:21" ht="33.75">
      <c r="A8" s="4" t="s">
        <v>21</v>
      </c>
      <c r="B8" s="2"/>
      <c r="C8" s="6">
        <v>2482168</v>
      </c>
      <c r="D8" s="7"/>
      <c r="E8" s="6">
        <v>65263444399</v>
      </c>
      <c r="F8" s="7"/>
      <c r="G8" s="6">
        <v>61952703332</v>
      </c>
      <c r="H8" s="7"/>
      <c r="I8" s="6">
        <v>3310741067</v>
      </c>
      <c r="J8" s="7"/>
      <c r="K8" s="6">
        <v>7186887</v>
      </c>
      <c r="L8" s="7"/>
      <c r="M8" s="6">
        <v>180726759544</v>
      </c>
      <c r="N8" s="7"/>
      <c r="O8" s="6">
        <v>179334511480</v>
      </c>
      <c r="P8" s="7"/>
      <c r="Q8" s="6">
        <v>1392248064</v>
      </c>
      <c r="R8" s="2"/>
      <c r="S8" s="2"/>
      <c r="T8" s="2"/>
      <c r="U8" s="2"/>
    </row>
    <row r="9" spans="1:21" ht="33.75">
      <c r="A9" s="4" t="s">
        <v>19</v>
      </c>
      <c r="B9" s="2"/>
      <c r="C9" s="6">
        <v>209382</v>
      </c>
      <c r="D9" s="7"/>
      <c r="E9" s="6">
        <v>2631477468</v>
      </c>
      <c r="F9" s="7"/>
      <c r="G9" s="6">
        <v>2731320185</v>
      </c>
      <c r="H9" s="7"/>
      <c r="I9" s="6">
        <v>-99842717</v>
      </c>
      <c r="J9" s="7"/>
      <c r="K9" s="6">
        <v>10471424</v>
      </c>
      <c r="L9" s="7"/>
      <c r="M9" s="6">
        <v>142280498937</v>
      </c>
      <c r="N9" s="7"/>
      <c r="O9" s="6">
        <v>137437773695</v>
      </c>
      <c r="P9" s="7"/>
      <c r="Q9" s="6">
        <v>4842725242</v>
      </c>
      <c r="R9" s="2"/>
      <c r="S9" s="2"/>
      <c r="T9" s="2"/>
      <c r="U9" s="2"/>
    </row>
    <row r="10" spans="1:21" ht="33.75">
      <c r="A10" s="4" t="s">
        <v>15</v>
      </c>
      <c r="B10" s="2"/>
      <c r="C10" s="6">
        <v>150000</v>
      </c>
      <c r="D10" s="7"/>
      <c r="E10" s="6">
        <v>7243454901</v>
      </c>
      <c r="F10" s="7"/>
      <c r="G10" s="6">
        <v>7694953969</v>
      </c>
      <c r="H10" s="7"/>
      <c r="I10" s="6">
        <v>-451499068</v>
      </c>
      <c r="J10" s="7"/>
      <c r="K10" s="6">
        <v>8412692</v>
      </c>
      <c r="L10" s="7"/>
      <c r="M10" s="6">
        <v>404300868503</v>
      </c>
      <c r="N10" s="7"/>
      <c r="O10" s="6">
        <v>388814315252</v>
      </c>
      <c r="P10" s="7"/>
      <c r="Q10" s="6">
        <v>15486553251</v>
      </c>
      <c r="R10" s="2"/>
      <c r="S10" s="2"/>
      <c r="T10" s="2"/>
      <c r="U10" s="2"/>
    </row>
    <row r="11" spans="1:21" ht="33.75">
      <c r="A11" s="4" t="s">
        <v>17</v>
      </c>
      <c r="B11" s="2"/>
      <c r="C11" s="6">
        <v>500000</v>
      </c>
      <c r="D11" s="7"/>
      <c r="E11" s="6">
        <v>11557988960</v>
      </c>
      <c r="F11" s="7"/>
      <c r="G11" s="6">
        <v>13834527999</v>
      </c>
      <c r="H11" s="7"/>
      <c r="I11" s="6">
        <v>-2276539039</v>
      </c>
      <c r="J11" s="7"/>
      <c r="K11" s="6">
        <v>12544039</v>
      </c>
      <c r="L11" s="7"/>
      <c r="M11" s="6">
        <v>345318368734</v>
      </c>
      <c r="N11" s="7"/>
      <c r="O11" s="6">
        <v>304153956097</v>
      </c>
      <c r="P11" s="7"/>
      <c r="Q11" s="6">
        <v>41164412637</v>
      </c>
      <c r="R11" s="2"/>
      <c r="S11" s="2"/>
      <c r="T11" s="2"/>
      <c r="U11" s="2"/>
    </row>
    <row r="12" spans="1:21" ht="33.75">
      <c r="A12" s="4" t="s">
        <v>25</v>
      </c>
      <c r="B12" s="2"/>
      <c r="C12" s="6">
        <v>4225903</v>
      </c>
      <c r="D12" s="7"/>
      <c r="E12" s="6">
        <v>156009430051</v>
      </c>
      <c r="F12" s="7"/>
      <c r="G12" s="6">
        <v>160196463367</v>
      </c>
      <c r="H12" s="7"/>
      <c r="I12" s="6">
        <v>-4187033316</v>
      </c>
      <c r="J12" s="7"/>
      <c r="K12" s="6">
        <v>39072822</v>
      </c>
      <c r="L12" s="7"/>
      <c r="M12" s="6">
        <v>1043758517364</v>
      </c>
      <c r="N12" s="7"/>
      <c r="O12" s="6">
        <v>980302030921</v>
      </c>
      <c r="P12" s="7"/>
      <c r="Q12" s="6">
        <v>63456486443</v>
      </c>
      <c r="R12" s="2"/>
      <c r="S12" s="2"/>
      <c r="T12" s="2"/>
      <c r="U12" s="2"/>
    </row>
    <row r="13" spans="1:21" ht="33.75">
      <c r="A13" s="4" t="s">
        <v>23</v>
      </c>
      <c r="B13" s="2"/>
      <c r="C13" s="6">
        <v>2000000</v>
      </c>
      <c r="D13" s="7"/>
      <c r="E13" s="6">
        <v>13616397723</v>
      </c>
      <c r="F13" s="7"/>
      <c r="G13" s="6">
        <v>15467591713</v>
      </c>
      <c r="H13" s="7"/>
      <c r="I13" s="6">
        <v>-1851193990</v>
      </c>
      <c r="J13" s="7"/>
      <c r="K13" s="6">
        <v>8865290</v>
      </c>
      <c r="L13" s="7"/>
      <c r="M13" s="6">
        <v>71138764712</v>
      </c>
      <c r="N13" s="7"/>
      <c r="O13" s="6">
        <v>71854156070</v>
      </c>
      <c r="P13" s="7"/>
      <c r="Q13" s="6">
        <v>-715391358</v>
      </c>
      <c r="R13" s="2"/>
      <c r="S13" s="2"/>
      <c r="T13" s="2"/>
      <c r="U13" s="2"/>
    </row>
    <row r="14" spans="1:21" ht="34.5" thickBot="1">
      <c r="A14" s="2"/>
      <c r="B14" s="2"/>
      <c r="C14" s="12" t="s">
        <v>117</v>
      </c>
      <c r="D14" s="13"/>
      <c r="E14" s="14">
        <f>SUM(E8:E13)</f>
        <v>256322193502</v>
      </c>
      <c r="F14" s="13"/>
      <c r="G14" s="14">
        <f>SUM(G8:G13)</f>
        <v>261877560565</v>
      </c>
      <c r="H14" s="13"/>
      <c r="I14" s="14">
        <f>SUM(I8:I13)</f>
        <v>-5555367063</v>
      </c>
      <c r="J14" s="13"/>
      <c r="K14" s="12" t="s">
        <v>117</v>
      </c>
      <c r="L14" s="13"/>
      <c r="M14" s="14">
        <f>SUM(M8:M13)</f>
        <v>2187523777794</v>
      </c>
      <c r="N14" s="13"/>
      <c r="O14" s="14">
        <f>SUM(O8:O13)</f>
        <v>2061896743515</v>
      </c>
      <c r="P14" s="13"/>
      <c r="Q14" s="14">
        <f>SUM(Q8:Q13)</f>
        <v>125627034279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I16" sqref="I16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30.42578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28.42578125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9" t="s">
        <v>66</v>
      </c>
      <c r="K6" s="9" t="s">
        <v>66</v>
      </c>
      <c r="L6" s="2"/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9" t="s">
        <v>67</v>
      </c>
      <c r="U6" s="9" t="s">
        <v>67</v>
      </c>
      <c r="V6" s="2"/>
      <c r="W6" s="2"/>
      <c r="X6" s="2"/>
      <c r="Y6" s="2"/>
    </row>
    <row r="7" spans="1:25" ht="33.75">
      <c r="A7" s="9" t="s">
        <v>3</v>
      </c>
      <c r="B7" s="2"/>
      <c r="C7" s="9" t="s">
        <v>87</v>
      </c>
      <c r="D7" s="2"/>
      <c r="E7" s="9" t="s">
        <v>88</v>
      </c>
      <c r="F7" s="2"/>
      <c r="G7" s="9" t="s">
        <v>89</v>
      </c>
      <c r="H7" s="2"/>
      <c r="I7" s="9" t="s">
        <v>53</v>
      </c>
      <c r="J7" s="2"/>
      <c r="K7" s="9" t="s">
        <v>90</v>
      </c>
      <c r="L7" s="2"/>
      <c r="M7" s="9" t="s">
        <v>87</v>
      </c>
      <c r="N7" s="2"/>
      <c r="O7" s="9" t="s">
        <v>88</v>
      </c>
      <c r="P7" s="2"/>
      <c r="Q7" s="9" t="s">
        <v>89</v>
      </c>
      <c r="R7" s="2"/>
      <c r="S7" s="9" t="s">
        <v>53</v>
      </c>
      <c r="T7" s="2"/>
      <c r="U7" s="9" t="s">
        <v>90</v>
      </c>
      <c r="V7" s="2"/>
      <c r="W7" s="2"/>
      <c r="X7" s="2"/>
      <c r="Y7" s="2"/>
    </row>
    <row r="8" spans="1:25" ht="33.75">
      <c r="A8" s="4" t="s">
        <v>21</v>
      </c>
      <c r="B8" s="2"/>
      <c r="C8" s="6">
        <v>0</v>
      </c>
      <c r="D8" s="7"/>
      <c r="E8" s="6">
        <v>894910998</v>
      </c>
      <c r="F8" s="7"/>
      <c r="G8" s="6">
        <v>3310741067</v>
      </c>
      <c r="H8" s="7"/>
      <c r="I8" s="6">
        <v>4205652065</v>
      </c>
      <c r="J8" s="7"/>
      <c r="K8" s="7" t="s">
        <v>91</v>
      </c>
      <c r="L8" s="7"/>
      <c r="M8" s="6">
        <v>0</v>
      </c>
      <c r="N8" s="7"/>
      <c r="O8" s="6">
        <v>-1031984410</v>
      </c>
      <c r="P8" s="7"/>
      <c r="Q8" s="6">
        <v>1392248064</v>
      </c>
      <c r="R8" s="7"/>
      <c r="S8" s="6">
        <v>360263654</v>
      </c>
      <c r="T8" s="7"/>
      <c r="U8" s="7" t="s">
        <v>92</v>
      </c>
      <c r="V8" s="2"/>
      <c r="W8" s="2"/>
      <c r="X8" s="2"/>
      <c r="Y8" s="2"/>
    </row>
    <row r="9" spans="1:25" ht="33.75">
      <c r="A9" s="4" t="s">
        <v>19</v>
      </c>
      <c r="B9" s="2"/>
      <c r="C9" s="6">
        <v>0</v>
      </c>
      <c r="D9" s="7"/>
      <c r="E9" s="6">
        <v>-14785950493</v>
      </c>
      <c r="F9" s="7"/>
      <c r="G9" s="6">
        <v>-99842717</v>
      </c>
      <c r="H9" s="7"/>
      <c r="I9" s="6">
        <v>-14885793210</v>
      </c>
      <c r="J9" s="7"/>
      <c r="K9" s="7" t="s">
        <v>93</v>
      </c>
      <c r="L9" s="7"/>
      <c r="M9" s="6">
        <v>154246872</v>
      </c>
      <c r="N9" s="7"/>
      <c r="O9" s="6">
        <v>-14942979486</v>
      </c>
      <c r="P9" s="7"/>
      <c r="Q9" s="6">
        <v>4842725242</v>
      </c>
      <c r="R9" s="7"/>
      <c r="S9" s="6">
        <v>-9946007372</v>
      </c>
      <c r="T9" s="7"/>
      <c r="U9" s="7" t="s">
        <v>94</v>
      </c>
      <c r="V9" s="2"/>
      <c r="W9" s="2"/>
      <c r="X9" s="2"/>
      <c r="Y9" s="2"/>
    </row>
    <row r="10" spans="1:25" ht="33.75">
      <c r="A10" s="4" t="s">
        <v>15</v>
      </c>
      <c r="B10" s="2"/>
      <c r="C10" s="6">
        <v>0</v>
      </c>
      <c r="D10" s="7"/>
      <c r="E10" s="6">
        <v>-32738784613</v>
      </c>
      <c r="F10" s="7"/>
      <c r="G10" s="6">
        <v>-451499068</v>
      </c>
      <c r="H10" s="7"/>
      <c r="I10" s="6">
        <v>-33190283681</v>
      </c>
      <c r="J10" s="7"/>
      <c r="K10" s="7" t="s">
        <v>95</v>
      </c>
      <c r="L10" s="7"/>
      <c r="M10" s="6">
        <v>572729984</v>
      </c>
      <c r="N10" s="7"/>
      <c r="O10" s="6">
        <v>-30883481274</v>
      </c>
      <c r="P10" s="7"/>
      <c r="Q10" s="6">
        <v>15486553251</v>
      </c>
      <c r="R10" s="7"/>
      <c r="S10" s="6">
        <v>-14824198039</v>
      </c>
      <c r="T10" s="7"/>
      <c r="U10" s="7" t="s">
        <v>96</v>
      </c>
      <c r="V10" s="2"/>
      <c r="W10" s="2"/>
      <c r="X10" s="2"/>
      <c r="Y10" s="2"/>
    </row>
    <row r="11" spans="1:25" ht="33.75">
      <c r="A11" s="4" t="s">
        <v>17</v>
      </c>
      <c r="B11" s="2"/>
      <c r="C11" s="6">
        <v>0</v>
      </c>
      <c r="D11" s="7"/>
      <c r="E11" s="6">
        <v>-55447790592</v>
      </c>
      <c r="F11" s="7"/>
      <c r="G11" s="6">
        <v>-2276539039</v>
      </c>
      <c r="H11" s="7"/>
      <c r="I11" s="6">
        <v>-57724329631</v>
      </c>
      <c r="J11" s="7"/>
      <c r="K11" s="7" t="s">
        <v>97</v>
      </c>
      <c r="L11" s="7"/>
      <c r="M11" s="6">
        <v>0</v>
      </c>
      <c r="N11" s="7"/>
      <c r="O11" s="6">
        <v>-76828805243</v>
      </c>
      <c r="P11" s="7"/>
      <c r="Q11" s="6">
        <v>41164412637</v>
      </c>
      <c r="R11" s="7"/>
      <c r="S11" s="6">
        <v>-35664392606</v>
      </c>
      <c r="T11" s="7"/>
      <c r="U11" s="7" t="s">
        <v>98</v>
      </c>
      <c r="V11" s="2"/>
      <c r="W11" s="2"/>
      <c r="X11" s="2"/>
      <c r="Y11" s="2"/>
    </row>
    <row r="12" spans="1:25" ht="33.75">
      <c r="A12" s="4" t="s">
        <v>25</v>
      </c>
      <c r="B12" s="2"/>
      <c r="C12" s="6">
        <v>0</v>
      </c>
      <c r="D12" s="7"/>
      <c r="E12" s="6">
        <v>-27980515039</v>
      </c>
      <c r="F12" s="7"/>
      <c r="G12" s="6">
        <v>-4187033316</v>
      </c>
      <c r="H12" s="7"/>
      <c r="I12" s="6">
        <v>-32167548355</v>
      </c>
      <c r="J12" s="7"/>
      <c r="K12" s="7" t="s">
        <v>99</v>
      </c>
      <c r="L12" s="7"/>
      <c r="M12" s="6">
        <v>1423522243</v>
      </c>
      <c r="N12" s="7"/>
      <c r="O12" s="6">
        <v>-27795991897</v>
      </c>
      <c r="P12" s="7"/>
      <c r="Q12" s="6">
        <v>63456486443</v>
      </c>
      <c r="R12" s="7"/>
      <c r="S12" s="6">
        <v>37084016789</v>
      </c>
      <c r="T12" s="7"/>
      <c r="U12" s="7" t="s">
        <v>100</v>
      </c>
      <c r="V12" s="2"/>
      <c r="W12" s="2"/>
      <c r="X12" s="2"/>
      <c r="Y12" s="2"/>
    </row>
    <row r="13" spans="1:25" ht="33.75">
      <c r="A13" s="4" t="s">
        <v>23</v>
      </c>
      <c r="B13" s="2"/>
      <c r="C13" s="6">
        <v>0</v>
      </c>
      <c r="D13" s="7"/>
      <c r="E13" s="6">
        <v>-5834641164</v>
      </c>
      <c r="F13" s="7"/>
      <c r="G13" s="6">
        <v>-1851193990</v>
      </c>
      <c r="H13" s="7"/>
      <c r="I13" s="6">
        <v>-7685835154</v>
      </c>
      <c r="J13" s="7"/>
      <c r="K13" s="7" t="s">
        <v>101</v>
      </c>
      <c r="L13" s="7"/>
      <c r="M13" s="6">
        <v>0</v>
      </c>
      <c r="N13" s="7"/>
      <c r="O13" s="6">
        <v>-13319014853</v>
      </c>
      <c r="P13" s="7"/>
      <c r="Q13" s="6">
        <v>-715391358</v>
      </c>
      <c r="R13" s="7"/>
      <c r="S13" s="6">
        <v>-14034406211</v>
      </c>
      <c r="T13" s="7"/>
      <c r="U13" s="7" t="s">
        <v>102</v>
      </c>
      <c r="V13" s="2"/>
      <c r="W13" s="2"/>
      <c r="X13" s="2"/>
      <c r="Y13" s="2"/>
    </row>
    <row r="14" spans="1:25" ht="34.5" thickBot="1">
      <c r="A14" s="2"/>
      <c r="B14" s="2"/>
      <c r="C14" s="14">
        <f>SUM(C8:C13)</f>
        <v>0</v>
      </c>
      <c r="D14" s="13"/>
      <c r="E14" s="14">
        <f>SUM(E8:E13)</f>
        <v>-135892770903</v>
      </c>
      <c r="F14" s="13"/>
      <c r="G14" s="14">
        <f>SUM(G8:G13)</f>
        <v>-5555367063</v>
      </c>
      <c r="H14" s="13"/>
      <c r="I14" s="14">
        <f>SUM(I8:I13)</f>
        <v>-141448137966</v>
      </c>
      <c r="J14" s="13"/>
      <c r="K14" s="20">
        <f>K8+K9+K10+K11+K12+K13</f>
        <v>1.0059</v>
      </c>
      <c r="L14" s="13"/>
      <c r="M14" s="14">
        <f>SUM(M8:M13)</f>
        <v>2150499099</v>
      </c>
      <c r="N14" s="13"/>
      <c r="O14" s="14">
        <f>SUM(O8:O13)</f>
        <v>-164802257163</v>
      </c>
      <c r="P14" s="13"/>
      <c r="Q14" s="14">
        <f>SUM(Q8:Q13)</f>
        <v>125627034279</v>
      </c>
      <c r="R14" s="13"/>
      <c r="S14" s="14">
        <f>SUM(S8:S13)</f>
        <v>-37024723785</v>
      </c>
      <c r="T14" s="13"/>
      <c r="U14" s="20">
        <f>U8+U9+U10+U11+U12+U13</f>
        <v>1.2697000000000003</v>
      </c>
      <c r="V14" s="2"/>
      <c r="W14" s="2"/>
      <c r="X14" s="2"/>
      <c r="Y14" s="2"/>
    </row>
    <row r="15" spans="1:25" ht="32.25" thickTop="1">
      <c r="A15" s="2"/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2"/>
      <c r="X15" s="2"/>
      <c r="Y15" s="2"/>
    </row>
    <row r="16" spans="1:25" ht="31.5">
      <c r="A16" s="2"/>
      <c r="B16" s="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rightToLeft="1" view="pageBreakPreview" zoomScale="60" zoomScaleNormal="100" workbookViewId="0">
      <selection activeCell="AA12" sqref="AA12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8" t="s">
        <v>68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  <c r="V6" s="2"/>
    </row>
    <row r="7" spans="1:22" ht="33.75">
      <c r="A7" s="9" t="s">
        <v>68</v>
      </c>
      <c r="B7" s="2"/>
      <c r="C7" s="3" t="s">
        <v>103</v>
      </c>
      <c r="D7" s="2"/>
      <c r="E7" s="3" t="s">
        <v>88</v>
      </c>
      <c r="F7" s="2"/>
      <c r="G7" s="3" t="s">
        <v>89</v>
      </c>
      <c r="H7" s="2"/>
      <c r="I7" s="3" t="s">
        <v>104</v>
      </c>
      <c r="J7" s="2"/>
      <c r="K7" s="3" t="s">
        <v>103</v>
      </c>
      <c r="L7" s="2"/>
      <c r="M7" s="3" t="s">
        <v>88</v>
      </c>
      <c r="N7" s="2"/>
      <c r="O7" s="3" t="s">
        <v>89</v>
      </c>
      <c r="P7" s="2"/>
      <c r="Q7" s="3" t="s">
        <v>104</v>
      </c>
      <c r="R7" s="2"/>
      <c r="S7" s="2"/>
      <c r="T7" s="2"/>
      <c r="U7" s="2"/>
      <c r="V7" s="2"/>
    </row>
    <row r="8" spans="1:22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rightToLeft="1" view="pageBreakPreview" zoomScale="60" zoomScaleNormal="100" workbookViewId="0">
      <selection activeCell="E9" sqref="E9:K9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3.75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105</v>
      </c>
      <c r="B6" s="9" t="s">
        <v>105</v>
      </c>
      <c r="C6" s="9" t="s">
        <v>105</v>
      </c>
      <c r="D6" s="2"/>
      <c r="E6" s="9" t="s">
        <v>66</v>
      </c>
      <c r="F6" s="9" t="s">
        <v>66</v>
      </c>
      <c r="G6" s="9" t="s">
        <v>66</v>
      </c>
      <c r="H6" s="2"/>
      <c r="I6" s="9" t="s">
        <v>67</v>
      </c>
      <c r="J6" s="9" t="s">
        <v>67</v>
      </c>
      <c r="K6" s="9" t="s">
        <v>67</v>
      </c>
      <c r="L6" s="2"/>
      <c r="M6" s="2"/>
      <c r="N6" s="2"/>
      <c r="O6" s="2"/>
    </row>
    <row r="7" spans="1:15" ht="33.75">
      <c r="A7" s="9" t="s">
        <v>106</v>
      </c>
      <c r="B7" s="2"/>
      <c r="C7" s="9" t="s">
        <v>50</v>
      </c>
      <c r="D7" s="2"/>
      <c r="E7" s="9" t="s">
        <v>107</v>
      </c>
      <c r="F7" s="2"/>
      <c r="G7" s="9" t="s">
        <v>108</v>
      </c>
      <c r="H7" s="2"/>
      <c r="I7" s="9" t="s">
        <v>107</v>
      </c>
      <c r="J7" s="2"/>
      <c r="K7" s="9" t="s">
        <v>108</v>
      </c>
      <c r="L7" s="2"/>
      <c r="M7" s="2"/>
      <c r="N7" s="2"/>
      <c r="O7" s="2"/>
    </row>
    <row r="8" spans="1:15" ht="33.75">
      <c r="A8" s="4" t="s">
        <v>56</v>
      </c>
      <c r="B8" s="2"/>
      <c r="C8" s="2" t="s">
        <v>57</v>
      </c>
      <c r="D8" s="2"/>
      <c r="E8" s="5">
        <v>58299</v>
      </c>
      <c r="F8" s="2"/>
      <c r="G8" s="2">
        <v>0</v>
      </c>
      <c r="H8" s="2"/>
      <c r="I8" s="5">
        <v>28198289</v>
      </c>
      <c r="J8" s="2"/>
      <c r="K8" s="2">
        <v>0</v>
      </c>
      <c r="L8" s="2"/>
      <c r="M8" s="2"/>
      <c r="N8" s="2"/>
      <c r="O8" s="2"/>
    </row>
    <row r="9" spans="1:15" ht="34.5" thickBot="1">
      <c r="A9" s="2"/>
      <c r="B9" s="2"/>
      <c r="C9" s="2"/>
      <c r="D9" s="2"/>
      <c r="E9" s="21">
        <f>SUM(E8)</f>
        <v>58299</v>
      </c>
      <c r="F9" s="4"/>
      <c r="G9" s="22">
        <f>SUM(G8)</f>
        <v>0</v>
      </c>
      <c r="H9" s="4"/>
      <c r="I9" s="21">
        <f>SUM(I8)</f>
        <v>28198289</v>
      </c>
      <c r="J9" s="4"/>
      <c r="K9" s="22">
        <f>SUM(K8)</f>
        <v>0</v>
      </c>
      <c r="L9" s="2"/>
      <c r="M9" s="2"/>
      <c r="N9" s="2"/>
      <c r="O9" s="2"/>
    </row>
    <row r="10" spans="1:15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view="pageBreakPreview" zoomScale="60" zoomScaleNormal="100" workbookViewId="0">
      <selection activeCell="C11" sqref="C11:E11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3.75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8" t="s">
        <v>109</v>
      </c>
      <c r="B6" s="2"/>
      <c r="C6" s="9" t="s">
        <v>66</v>
      </c>
      <c r="D6" s="2"/>
      <c r="E6" s="9" t="s">
        <v>6</v>
      </c>
      <c r="F6" s="2"/>
      <c r="G6" s="2"/>
      <c r="H6" s="2"/>
      <c r="I6" s="2"/>
      <c r="J6" s="2"/>
    </row>
    <row r="7" spans="1:10" ht="33.75">
      <c r="A7" s="9" t="s">
        <v>109</v>
      </c>
      <c r="B7" s="2"/>
      <c r="C7" s="9" t="s">
        <v>53</v>
      </c>
      <c r="D7" s="2"/>
      <c r="E7" s="9" t="s">
        <v>53</v>
      </c>
      <c r="F7" s="2"/>
      <c r="G7" s="2"/>
      <c r="H7" s="2"/>
      <c r="I7" s="2"/>
      <c r="J7" s="2"/>
    </row>
    <row r="8" spans="1:10" ht="33.75">
      <c r="A8" s="4" t="s">
        <v>109</v>
      </c>
      <c r="B8" s="2"/>
      <c r="C8" s="6">
        <v>0</v>
      </c>
      <c r="D8" s="7"/>
      <c r="E8" s="6">
        <v>2242679</v>
      </c>
      <c r="F8" s="2"/>
      <c r="G8" s="2"/>
      <c r="H8" s="2"/>
      <c r="I8" s="2"/>
      <c r="J8" s="2"/>
    </row>
    <row r="9" spans="1:10" ht="33.75">
      <c r="A9" s="4" t="s">
        <v>110</v>
      </c>
      <c r="B9" s="2"/>
      <c r="C9" s="6">
        <v>0</v>
      </c>
      <c r="D9" s="7"/>
      <c r="E9" s="6">
        <v>0</v>
      </c>
      <c r="F9" s="2"/>
      <c r="G9" s="2"/>
      <c r="H9" s="2"/>
      <c r="I9" s="2"/>
      <c r="J9" s="2"/>
    </row>
    <row r="10" spans="1:10" ht="33.75">
      <c r="A10" s="4" t="s">
        <v>111</v>
      </c>
      <c r="B10" s="2"/>
      <c r="C10" s="6">
        <v>0</v>
      </c>
      <c r="D10" s="7"/>
      <c r="E10" s="6">
        <v>0</v>
      </c>
      <c r="F10" s="2"/>
      <c r="G10" s="2"/>
      <c r="H10" s="2"/>
      <c r="I10" s="2"/>
      <c r="J10" s="2"/>
    </row>
    <row r="11" spans="1:10" ht="34.5" thickBot="1">
      <c r="A11" s="4" t="s">
        <v>73</v>
      </c>
      <c r="B11" s="2"/>
      <c r="C11" s="14">
        <v>0</v>
      </c>
      <c r="D11" s="13"/>
      <c r="E11" s="14">
        <v>2242679</v>
      </c>
      <c r="F11" s="2"/>
      <c r="G11" s="2"/>
      <c r="H11" s="2"/>
      <c r="I11" s="2"/>
      <c r="J11" s="2"/>
    </row>
    <row r="12" spans="1:10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1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1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1.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1.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1.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tabSelected="1" view="pageBreakPreview" zoomScale="60" zoomScaleNormal="100" workbookViewId="0">
      <selection activeCell="G18" sqref="G18"/>
    </sheetView>
  </sheetViews>
  <sheetFormatPr defaultRowHeight="15"/>
  <cols>
    <col min="1" max="1" width="40.42578125" style="1" bestFit="1" customWidth="1"/>
    <col min="2" max="2" width="1" style="1" customWidth="1"/>
    <col min="3" max="3" width="29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33.75">
      <c r="A3" s="3" t="s">
        <v>64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</row>
    <row r="4" spans="1:12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</row>
    <row r="5" spans="1:1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3.75">
      <c r="A6" s="9" t="s">
        <v>68</v>
      </c>
      <c r="B6" s="2"/>
      <c r="C6" s="9" t="s">
        <v>53</v>
      </c>
      <c r="D6" s="2"/>
      <c r="E6" s="9" t="s">
        <v>90</v>
      </c>
      <c r="F6" s="2"/>
      <c r="G6" s="9" t="s">
        <v>13</v>
      </c>
      <c r="H6" s="2"/>
      <c r="I6" s="2"/>
      <c r="J6" s="2"/>
      <c r="K6" s="2"/>
      <c r="L6" s="2"/>
    </row>
    <row r="7" spans="1:12" ht="33.75">
      <c r="A7" s="4" t="s">
        <v>112</v>
      </c>
      <c r="B7" s="2"/>
      <c r="C7" s="6">
        <v>-141448137966</v>
      </c>
      <c r="D7" s="7"/>
      <c r="E7" s="7" t="s">
        <v>113</v>
      </c>
      <c r="F7" s="7"/>
      <c r="G7" s="7" t="s">
        <v>114</v>
      </c>
      <c r="H7" s="2"/>
      <c r="I7" s="2"/>
      <c r="J7" s="2"/>
      <c r="K7" s="2"/>
      <c r="L7" s="2"/>
    </row>
    <row r="8" spans="1:12" ht="33.75">
      <c r="A8" s="4" t="s">
        <v>115</v>
      </c>
      <c r="B8" s="2"/>
      <c r="C8" s="6">
        <v>0</v>
      </c>
      <c r="D8" s="7"/>
      <c r="E8" s="7" t="s">
        <v>60</v>
      </c>
      <c r="F8" s="7"/>
      <c r="G8" s="7" t="s">
        <v>60</v>
      </c>
      <c r="H8" s="2"/>
      <c r="I8" s="2"/>
      <c r="J8" s="2"/>
      <c r="K8" s="2"/>
      <c r="L8" s="2"/>
    </row>
    <row r="9" spans="1:12" ht="33.75">
      <c r="A9" s="4" t="s">
        <v>116</v>
      </c>
      <c r="B9" s="2"/>
      <c r="C9" s="6">
        <v>58299</v>
      </c>
      <c r="D9" s="7"/>
      <c r="E9" s="7" t="s">
        <v>60</v>
      </c>
      <c r="F9" s="7"/>
      <c r="G9" s="7" t="s">
        <v>60</v>
      </c>
      <c r="H9" s="2"/>
      <c r="I9" s="2"/>
      <c r="J9" s="2"/>
      <c r="K9" s="2"/>
      <c r="L9" s="2"/>
    </row>
    <row r="10" spans="1:12" ht="34.5" thickBot="1">
      <c r="A10" s="2"/>
      <c r="B10" s="2"/>
      <c r="C10" s="14">
        <f>SUM(C7:C9)</f>
        <v>-141448079667</v>
      </c>
      <c r="D10" s="13"/>
      <c r="E10" s="23">
        <f>E7+E8+E9</f>
        <v>1.0058</v>
      </c>
      <c r="F10" s="13"/>
      <c r="G10" s="23">
        <f>G7+G8+G9</f>
        <v>-0.2823</v>
      </c>
      <c r="H10" s="2"/>
      <c r="I10" s="2"/>
      <c r="J10" s="2"/>
      <c r="K10" s="2"/>
      <c r="L10" s="2"/>
    </row>
    <row r="11" spans="1:12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</row>
    <row r="7" spans="1:21" ht="33.75">
      <c r="A7" s="9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7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rightToLeft="1" view="pageBreakPreview" zoomScale="60" zoomScaleNormal="100" workbookViewId="0">
      <selection activeCell="W19" sqref="W19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33.75">
      <c r="A6" s="9" t="s">
        <v>31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9" t="s">
        <v>31</v>
      </c>
      <c r="I6" s="9" t="s">
        <v>31</v>
      </c>
      <c r="J6" s="9" t="s">
        <v>31</v>
      </c>
      <c r="K6" s="9" t="s">
        <v>31</v>
      </c>
      <c r="L6" s="9" t="s">
        <v>31</v>
      </c>
      <c r="M6" s="9" t="s">
        <v>31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  <c r="AO6" s="2"/>
      <c r="AP6" s="2"/>
    </row>
    <row r="7" spans="1:42" ht="33.75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  <c r="AP7" s="2"/>
    </row>
    <row r="8" spans="1:42" ht="33.75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  <c r="AP8" s="2"/>
    </row>
    <row r="9" spans="1:4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15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</row>
    <row r="7" spans="1:15" ht="33.75">
      <c r="A7" s="9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</row>
    <row r="8" spans="1:15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rightToLeft="1" view="pageBreakPreview" zoomScale="60" zoomScaleNormal="100" workbookViewId="0">
      <selection activeCell="S31" sqref="S31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9" t="s">
        <v>44</v>
      </c>
      <c r="B6" s="9" t="s">
        <v>44</v>
      </c>
      <c r="C6" s="9" t="s">
        <v>44</v>
      </c>
      <c r="D6" s="9" t="s">
        <v>44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</row>
    <row r="7" spans="1:31" ht="33.75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</row>
    <row r="8" spans="1:31" ht="33.75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</row>
    <row r="9" spans="1:3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30" spans="15:15">
      <c r="O30" s="18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K10" sqref="K10:S10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13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48</v>
      </c>
      <c r="B6" s="2"/>
      <c r="C6" s="9" t="s">
        <v>49</v>
      </c>
      <c r="D6" s="9" t="s">
        <v>49</v>
      </c>
      <c r="E6" s="9" t="s">
        <v>49</v>
      </c>
      <c r="F6" s="9" t="s">
        <v>49</v>
      </c>
      <c r="G6" s="9" t="s">
        <v>49</v>
      </c>
      <c r="H6" s="9" t="s">
        <v>49</v>
      </c>
      <c r="I6" s="9" t="s">
        <v>49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</row>
    <row r="7" spans="1:23" ht="33.75">
      <c r="A7" s="9" t="s">
        <v>48</v>
      </c>
      <c r="B7" s="2"/>
      <c r="C7" s="9" t="s">
        <v>50</v>
      </c>
      <c r="D7" s="2"/>
      <c r="E7" s="9" t="s">
        <v>51</v>
      </c>
      <c r="F7" s="2"/>
      <c r="G7" s="9" t="s">
        <v>52</v>
      </c>
      <c r="H7" s="2"/>
      <c r="I7" s="9" t="s">
        <v>37</v>
      </c>
      <c r="J7" s="2"/>
      <c r="K7" s="9" t="s">
        <v>53</v>
      </c>
      <c r="L7" s="2"/>
      <c r="M7" s="9" t="s">
        <v>54</v>
      </c>
      <c r="N7" s="2"/>
      <c r="O7" s="9" t="s">
        <v>55</v>
      </c>
      <c r="P7" s="2"/>
      <c r="Q7" s="9" t="s">
        <v>53</v>
      </c>
      <c r="R7" s="2"/>
      <c r="S7" s="9" t="s">
        <v>47</v>
      </c>
      <c r="T7" s="2"/>
      <c r="U7" s="2"/>
      <c r="V7" s="2"/>
      <c r="W7" s="2"/>
    </row>
    <row r="8" spans="1:23" ht="33.75">
      <c r="A8" s="4" t="s">
        <v>56</v>
      </c>
      <c r="B8" s="2"/>
      <c r="C8" s="2" t="s">
        <v>57</v>
      </c>
      <c r="D8" s="2"/>
      <c r="E8" s="2" t="s">
        <v>58</v>
      </c>
      <c r="F8" s="2"/>
      <c r="G8" s="2" t="s">
        <v>59</v>
      </c>
      <c r="H8" s="2"/>
      <c r="I8" s="2">
        <v>0</v>
      </c>
      <c r="J8" s="2"/>
      <c r="K8" s="6">
        <v>81411810767</v>
      </c>
      <c r="L8" s="7"/>
      <c r="M8" s="6">
        <v>58299</v>
      </c>
      <c r="N8" s="7"/>
      <c r="O8" s="6">
        <v>81404183815</v>
      </c>
      <c r="P8" s="7"/>
      <c r="Q8" s="6">
        <v>7685251</v>
      </c>
      <c r="R8" s="7"/>
      <c r="S8" s="7" t="s">
        <v>60</v>
      </c>
      <c r="T8" s="2"/>
      <c r="U8" s="2"/>
      <c r="V8" s="2"/>
      <c r="W8" s="2"/>
    </row>
    <row r="9" spans="1:23" ht="33.75">
      <c r="A9" s="4" t="s">
        <v>56</v>
      </c>
      <c r="B9" s="2"/>
      <c r="C9" s="2" t="s">
        <v>61</v>
      </c>
      <c r="D9" s="2"/>
      <c r="E9" s="2" t="s">
        <v>62</v>
      </c>
      <c r="F9" s="2"/>
      <c r="G9" s="2" t="s">
        <v>59</v>
      </c>
      <c r="H9" s="2"/>
      <c r="I9" s="2">
        <v>0</v>
      </c>
      <c r="J9" s="2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7" t="s">
        <v>63</v>
      </c>
      <c r="T9" s="2"/>
      <c r="U9" s="2"/>
      <c r="V9" s="2"/>
      <c r="W9" s="2"/>
    </row>
    <row r="10" spans="1:23" ht="34.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14">
        <f>SUM(K8:K9)</f>
        <v>81461810767</v>
      </c>
      <c r="L10" s="13"/>
      <c r="M10" s="14">
        <f>SUM(M8:M9)</f>
        <v>58299</v>
      </c>
      <c r="N10" s="13"/>
      <c r="O10" s="14">
        <f>SUM(O8:O9)</f>
        <v>81404183815</v>
      </c>
      <c r="P10" s="13"/>
      <c r="Q10" s="14">
        <f>SUM(Q8:Q9)</f>
        <v>57685251</v>
      </c>
      <c r="R10" s="13"/>
      <c r="S10" s="15">
        <f>S8+S9</f>
        <v>1E-4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2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65</v>
      </c>
      <c r="B6" s="9" t="s">
        <v>65</v>
      </c>
      <c r="C6" s="9" t="s">
        <v>65</v>
      </c>
      <c r="D6" s="9" t="s">
        <v>65</v>
      </c>
      <c r="E6" s="9" t="s">
        <v>65</v>
      </c>
      <c r="F6" s="9" t="s">
        <v>65</v>
      </c>
      <c r="G6" s="9" t="s">
        <v>65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  <c r="W6" s="2"/>
    </row>
    <row r="7" spans="1:23" ht="33.75">
      <c r="A7" s="9" t="s">
        <v>68</v>
      </c>
      <c r="B7" s="2"/>
      <c r="C7" s="9" t="s">
        <v>69</v>
      </c>
      <c r="D7" s="2"/>
      <c r="E7" s="9" t="s">
        <v>36</v>
      </c>
      <c r="F7" s="2"/>
      <c r="G7" s="9" t="s">
        <v>37</v>
      </c>
      <c r="H7" s="2"/>
      <c r="I7" s="9" t="s">
        <v>70</v>
      </c>
      <c r="J7" s="2"/>
      <c r="K7" s="9" t="s">
        <v>71</v>
      </c>
      <c r="L7" s="2"/>
      <c r="M7" s="9" t="s">
        <v>72</v>
      </c>
      <c r="N7" s="2"/>
      <c r="O7" s="9" t="s">
        <v>70</v>
      </c>
      <c r="P7" s="2"/>
      <c r="Q7" s="9" t="s">
        <v>71</v>
      </c>
      <c r="R7" s="2"/>
      <c r="S7" s="9" t="s">
        <v>72</v>
      </c>
      <c r="T7" s="2"/>
      <c r="U7" s="2"/>
      <c r="V7" s="2"/>
      <c r="W7" s="2"/>
    </row>
    <row r="8" spans="1:23" ht="33.75">
      <c r="A8" s="4" t="s">
        <v>56</v>
      </c>
      <c r="B8" s="2"/>
      <c r="C8" s="5">
        <v>30</v>
      </c>
      <c r="D8" s="2"/>
      <c r="E8" s="2" t="s">
        <v>73</v>
      </c>
      <c r="F8" s="2"/>
      <c r="G8" s="7">
        <v>0</v>
      </c>
      <c r="H8" s="7"/>
      <c r="I8" s="6">
        <v>58299</v>
      </c>
      <c r="J8" s="7"/>
      <c r="K8" s="6">
        <v>0</v>
      </c>
      <c r="L8" s="7"/>
      <c r="M8" s="6">
        <v>58299</v>
      </c>
      <c r="N8" s="7"/>
      <c r="O8" s="6">
        <v>28198289</v>
      </c>
      <c r="P8" s="7"/>
      <c r="Q8" s="6">
        <v>0</v>
      </c>
      <c r="R8" s="7"/>
      <c r="S8" s="6">
        <v>28198289</v>
      </c>
      <c r="T8" s="2"/>
      <c r="U8" s="2"/>
      <c r="V8" s="2"/>
      <c r="W8" s="2"/>
    </row>
    <row r="9" spans="1:23" ht="34.5" thickBot="1">
      <c r="A9" s="2"/>
      <c r="B9" s="2"/>
      <c r="C9" s="2"/>
      <c r="D9" s="2"/>
      <c r="E9" s="2"/>
      <c r="F9" s="2"/>
      <c r="G9" s="7"/>
      <c r="H9" s="7"/>
      <c r="I9" s="14">
        <f>SUM(I8)</f>
        <v>58299</v>
      </c>
      <c r="J9" s="13"/>
      <c r="K9" s="14">
        <f>SUM(K8)</f>
        <v>0</v>
      </c>
      <c r="L9" s="13"/>
      <c r="M9" s="14">
        <f>SUM(M8)</f>
        <v>58299</v>
      </c>
      <c r="N9" s="13"/>
      <c r="O9" s="14">
        <f>SUM(O8)</f>
        <v>28198289</v>
      </c>
      <c r="P9" s="13"/>
      <c r="Q9" s="14">
        <f>SUM(Q8)</f>
        <v>0</v>
      </c>
      <c r="R9" s="13"/>
      <c r="S9" s="14">
        <f>SUM(S8)</f>
        <v>28198289</v>
      </c>
      <c r="T9" s="2"/>
      <c r="U9" s="2"/>
      <c r="V9" s="2"/>
      <c r="W9" s="2"/>
    </row>
    <row r="10" spans="1:23" ht="32.25" thickTop="1">
      <c r="A10" s="2"/>
      <c r="B10" s="2"/>
      <c r="C10" s="2"/>
      <c r="D10" s="2"/>
      <c r="E10" s="2"/>
      <c r="F10" s="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rightToLeft="1" view="pageBreakPreview" zoomScale="60" zoomScaleNormal="100" workbookViewId="0">
      <selection activeCell="I11" sqref="I11:S11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1.57031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8" t="s">
        <v>3</v>
      </c>
      <c r="B6" s="2"/>
      <c r="C6" s="9" t="s">
        <v>74</v>
      </c>
      <c r="D6" s="9" t="s">
        <v>74</v>
      </c>
      <c r="E6" s="9" t="s">
        <v>74</v>
      </c>
      <c r="F6" s="9" t="s">
        <v>74</v>
      </c>
      <c r="G6" s="9" t="s">
        <v>74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  <c r="W6" s="2"/>
      <c r="X6" s="2"/>
    </row>
    <row r="7" spans="1:24" ht="33.75">
      <c r="A7" s="9" t="s">
        <v>3</v>
      </c>
      <c r="B7" s="2"/>
      <c r="C7" s="9" t="s">
        <v>75</v>
      </c>
      <c r="D7" s="2"/>
      <c r="E7" s="9" t="s">
        <v>76</v>
      </c>
      <c r="F7" s="2"/>
      <c r="G7" s="9" t="s">
        <v>77</v>
      </c>
      <c r="H7" s="2"/>
      <c r="I7" s="9" t="s">
        <v>78</v>
      </c>
      <c r="J7" s="2"/>
      <c r="K7" s="9" t="s">
        <v>71</v>
      </c>
      <c r="L7" s="2"/>
      <c r="M7" s="9" t="s">
        <v>79</v>
      </c>
      <c r="N7" s="2"/>
      <c r="O7" s="9" t="s">
        <v>78</v>
      </c>
      <c r="P7" s="2"/>
      <c r="Q7" s="9" t="s">
        <v>71</v>
      </c>
      <c r="R7" s="2"/>
      <c r="S7" s="9" t="s">
        <v>79</v>
      </c>
      <c r="T7" s="2"/>
      <c r="U7" s="2"/>
      <c r="V7" s="2"/>
      <c r="W7" s="2"/>
      <c r="X7" s="2"/>
    </row>
    <row r="8" spans="1:24" ht="33.75">
      <c r="A8" s="4" t="s">
        <v>25</v>
      </c>
      <c r="B8" s="2"/>
      <c r="C8" s="2" t="s">
        <v>80</v>
      </c>
      <c r="D8" s="2"/>
      <c r="E8" s="6">
        <v>4000000</v>
      </c>
      <c r="F8" s="7"/>
      <c r="G8" s="6">
        <v>400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1600000000</v>
      </c>
      <c r="P8" s="7"/>
      <c r="Q8" s="6">
        <v>176477757</v>
      </c>
      <c r="R8" s="7"/>
      <c r="S8" s="6">
        <v>1423522243</v>
      </c>
      <c r="T8" s="2"/>
      <c r="U8" s="2"/>
      <c r="V8" s="2"/>
      <c r="W8" s="2"/>
      <c r="X8" s="2"/>
    </row>
    <row r="9" spans="1:24" ht="33.75">
      <c r="A9" s="4" t="s">
        <v>19</v>
      </c>
      <c r="B9" s="2"/>
      <c r="C9" s="2" t="s">
        <v>81</v>
      </c>
      <c r="D9" s="2"/>
      <c r="E9" s="6">
        <v>486587</v>
      </c>
      <c r="F9" s="7"/>
      <c r="G9" s="6">
        <v>350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170305450</v>
      </c>
      <c r="P9" s="7"/>
      <c r="Q9" s="6">
        <v>16058578</v>
      </c>
      <c r="R9" s="7"/>
      <c r="S9" s="6">
        <v>154246872</v>
      </c>
      <c r="T9" s="2"/>
      <c r="U9" s="2"/>
      <c r="V9" s="2"/>
      <c r="W9" s="2"/>
      <c r="X9" s="2"/>
    </row>
    <row r="10" spans="1:24" ht="33.75">
      <c r="A10" s="4" t="s">
        <v>15</v>
      </c>
      <c r="B10" s="2"/>
      <c r="C10" s="2" t="s">
        <v>82</v>
      </c>
      <c r="D10" s="2"/>
      <c r="E10" s="6">
        <v>2902878</v>
      </c>
      <c r="F10" s="7"/>
      <c r="G10" s="6">
        <v>220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638633160</v>
      </c>
      <c r="P10" s="7"/>
      <c r="Q10" s="6">
        <v>65903176</v>
      </c>
      <c r="R10" s="7"/>
      <c r="S10" s="6">
        <v>572729984</v>
      </c>
      <c r="T10" s="2"/>
      <c r="U10" s="2"/>
      <c r="V10" s="2"/>
      <c r="W10" s="2"/>
      <c r="X10" s="2"/>
    </row>
    <row r="11" spans="1:24" ht="34.5" thickBot="1">
      <c r="A11" s="2"/>
      <c r="B11" s="2"/>
      <c r="C11" s="17"/>
      <c r="D11" s="2"/>
      <c r="E11" s="19"/>
      <c r="F11" s="7"/>
      <c r="G11" s="19"/>
      <c r="H11" s="7"/>
      <c r="I11" s="14">
        <f>SUM(I8:I10)</f>
        <v>0</v>
      </c>
      <c r="J11" s="13"/>
      <c r="K11" s="14">
        <f>SUM(K8:K10)</f>
        <v>0</v>
      </c>
      <c r="L11" s="13"/>
      <c r="M11" s="14">
        <f>SUM(M8:M10)</f>
        <v>0</v>
      </c>
      <c r="N11" s="13"/>
      <c r="O11" s="14">
        <f>SUM(O8:O10)</f>
        <v>2408938610</v>
      </c>
      <c r="P11" s="13"/>
      <c r="Q11" s="14">
        <f>SUM(Q8:Q10)</f>
        <v>258439511</v>
      </c>
      <c r="R11" s="13"/>
      <c r="S11" s="14">
        <f>SUM(S8:S10)</f>
        <v>2150499099</v>
      </c>
      <c r="T11" s="2"/>
      <c r="U11" s="2"/>
      <c r="V11" s="2"/>
      <c r="W11" s="2"/>
      <c r="X11" s="2"/>
    </row>
    <row r="12" spans="1:24" ht="32.25" thickTop="1">
      <c r="A12" s="2"/>
      <c r="B12" s="2"/>
      <c r="C12" s="2"/>
      <c r="D12" s="2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"/>
      <c r="U12" s="2"/>
      <c r="V12" s="2"/>
      <c r="W12" s="2"/>
      <c r="X12" s="2"/>
    </row>
    <row r="13" spans="1:2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1.5">
      <c r="A23" s="2"/>
      <c r="B23" s="2"/>
      <c r="C23" s="2"/>
      <c r="D23" s="2"/>
      <c r="E23" s="2"/>
      <c r="F23" s="2"/>
      <c r="G23" s="1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rightToLeft="1" view="pageBreakPreview" zoomScale="60" zoomScaleNormal="100" workbookViewId="0">
      <selection activeCell="Q4" sqref="Q4"/>
    </sheetView>
  </sheetViews>
  <sheetFormatPr defaultRowHeight="15"/>
  <cols>
    <col min="1" max="1" width="32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9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28.4257812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  <c r="V6" s="2"/>
    </row>
    <row r="7" spans="1:22" ht="33.75">
      <c r="A7" s="9" t="s">
        <v>3</v>
      </c>
      <c r="B7" s="2"/>
      <c r="C7" s="9" t="s">
        <v>7</v>
      </c>
      <c r="D7" s="2"/>
      <c r="E7" s="9" t="s">
        <v>83</v>
      </c>
      <c r="F7" s="2"/>
      <c r="G7" s="9" t="s">
        <v>84</v>
      </c>
      <c r="H7" s="2"/>
      <c r="I7" s="9" t="s">
        <v>85</v>
      </c>
      <c r="J7" s="2"/>
      <c r="K7" s="9" t="s">
        <v>7</v>
      </c>
      <c r="L7" s="2"/>
      <c r="M7" s="9" t="s">
        <v>83</v>
      </c>
      <c r="N7" s="2"/>
      <c r="O7" s="9" t="s">
        <v>84</v>
      </c>
      <c r="P7" s="2"/>
      <c r="Q7" s="9" t="s">
        <v>85</v>
      </c>
      <c r="R7" s="2"/>
      <c r="S7" s="2"/>
      <c r="T7" s="2"/>
      <c r="U7" s="2"/>
      <c r="V7" s="2"/>
    </row>
    <row r="8" spans="1:22" ht="33.75">
      <c r="A8" s="4" t="s">
        <v>15</v>
      </c>
      <c r="B8" s="2"/>
      <c r="C8" s="6">
        <v>2593102</v>
      </c>
      <c r="D8" s="7"/>
      <c r="E8" s="6">
        <v>101325132881</v>
      </c>
      <c r="F8" s="7"/>
      <c r="G8" s="6">
        <v>134063917495</v>
      </c>
      <c r="H8" s="7"/>
      <c r="I8" s="6">
        <v>-32738784613</v>
      </c>
      <c r="J8" s="7"/>
      <c r="K8" s="6">
        <v>2593102</v>
      </c>
      <c r="L8" s="7"/>
      <c r="M8" s="6">
        <v>101325132881</v>
      </c>
      <c r="N8" s="7"/>
      <c r="O8" s="6">
        <v>132208614156</v>
      </c>
      <c r="P8" s="7"/>
      <c r="Q8" s="6">
        <v>-30883481274</v>
      </c>
      <c r="R8" s="2"/>
      <c r="S8" s="2"/>
      <c r="T8" s="2"/>
      <c r="U8" s="2"/>
      <c r="V8" s="2"/>
    </row>
    <row r="9" spans="1:22" ht="33.75">
      <c r="A9" s="4" t="s">
        <v>17</v>
      </c>
      <c r="B9" s="2"/>
      <c r="C9" s="6">
        <v>8856829</v>
      </c>
      <c r="D9" s="7"/>
      <c r="E9" s="6">
        <v>167654316454</v>
      </c>
      <c r="F9" s="7"/>
      <c r="G9" s="6">
        <v>223102107047</v>
      </c>
      <c r="H9" s="7"/>
      <c r="I9" s="6">
        <v>-55447790592</v>
      </c>
      <c r="J9" s="7"/>
      <c r="K9" s="6">
        <v>8856829</v>
      </c>
      <c r="L9" s="7"/>
      <c r="M9" s="6">
        <v>167654316454</v>
      </c>
      <c r="N9" s="7"/>
      <c r="O9" s="6">
        <v>244483121698</v>
      </c>
      <c r="P9" s="7"/>
      <c r="Q9" s="6">
        <v>-76828805243</v>
      </c>
      <c r="R9" s="2"/>
      <c r="S9" s="2"/>
      <c r="T9" s="2"/>
      <c r="U9" s="2"/>
      <c r="V9" s="2"/>
    </row>
    <row r="10" spans="1:22" ht="33.75">
      <c r="A10" s="4" t="s">
        <v>23</v>
      </c>
      <c r="B10" s="2"/>
      <c r="C10" s="6">
        <v>9760253</v>
      </c>
      <c r="D10" s="7"/>
      <c r="E10" s="6">
        <v>61779774029</v>
      </c>
      <c r="F10" s="7"/>
      <c r="G10" s="6">
        <v>67614415194</v>
      </c>
      <c r="H10" s="7"/>
      <c r="I10" s="6">
        <v>-5834641164</v>
      </c>
      <c r="J10" s="7"/>
      <c r="K10" s="6">
        <v>9760253</v>
      </c>
      <c r="L10" s="7"/>
      <c r="M10" s="6">
        <v>61779774029</v>
      </c>
      <c r="N10" s="7"/>
      <c r="O10" s="6">
        <v>75098788883</v>
      </c>
      <c r="P10" s="7"/>
      <c r="Q10" s="6">
        <v>-13319014853</v>
      </c>
      <c r="R10" s="2"/>
      <c r="S10" s="2"/>
      <c r="T10" s="2"/>
      <c r="U10" s="2"/>
      <c r="V10" s="2"/>
    </row>
    <row r="11" spans="1:22" ht="33.75">
      <c r="A11" s="4" t="s">
        <v>25</v>
      </c>
      <c r="B11" s="2"/>
      <c r="C11" s="6">
        <v>2837611</v>
      </c>
      <c r="D11" s="7"/>
      <c r="E11" s="6">
        <v>70374407240</v>
      </c>
      <c r="F11" s="7"/>
      <c r="G11" s="6">
        <v>98354922280</v>
      </c>
      <c r="H11" s="7"/>
      <c r="I11" s="6">
        <v>-27980515039</v>
      </c>
      <c r="J11" s="7"/>
      <c r="K11" s="6">
        <v>2837611</v>
      </c>
      <c r="L11" s="7"/>
      <c r="M11" s="6">
        <v>70374407240</v>
      </c>
      <c r="N11" s="7"/>
      <c r="O11" s="6">
        <v>98170399138</v>
      </c>
      <c r="P11" s="7"/>
      <c r="Q11" s="6">
        <v>-27795991897</v>
      </c>
      <c r="R11" s="2"/>
      <c r="S11" s="2"/>
      <c r="T11" s="2"/>
      <c r="U11" s="2"/>
      <c r="V11" s="2"/>
    </row>
    <row r="12" spans="1:22" ht="33.75">
      <c r="A12" s="4" t="s">
        <v>21</v>
      </c>
      <c r="B12" s="2"/>
      <c r="C12" s="6">
        <v>534744</v>
      </c>
      <c r="D12" s="7"/>
      <c r="E12" s="6">
        <v>12880841452</v>
      </c>
      <c r="F12" s="7"/>
      <c r="G12" s="6">
        <v>11985930454</v>
      </c>
      <c r="H12" s="7"/>
      <c r="I12" s="6">
        <v>894910998</v>
      </c>
      <c r="J12" s="7"/>
      <c r="K12" s="6">
        <v>534744</v>
      </c>
      <c r="L12" s="7"/>
      <c r="M12" s="6">
        <v>12880841452</v>
      </c>
      <c r="N12" s="7"/>
      <c r="O12" s="6">
        <v>13912825863</v>
      </c>
      <c r="P12" s="7"/>
      <c r="Q12" s="6">
        <v>-1031984410</v>
      </c>
      <c r="R12" s="2"/>
      <c r="S12" s="2"/>
      <c r="T12" s="2"/>
      <c r="U12" s="2"/>
      <c r="V12" s="2"/>
    </row>
    <row r="13" spans="1:22" ht="33.75">
      <c r="A13" s="4" t="s">
        <v>19</v>
      </c>
      <c r="B13" s="2"/>
      <c r="C13" s="6">
        <v>7488561</v>
      </c>
      <c r="D13" s="7"/>
      <c r="E13" s="6">
        <v>81036321964</v>
      </c>
      <c r="F13" s="7"/>
      <c r="G13" s="6">
        <v>95822272458</v>
      </c>
      <c r="H13" s="7"/>
      <c r="I13" s="6">
        <v>-14785950493</v>
      </c>
      <c r="J13" s="7"/>
      <c r="K13" s="6">
        <v>7488561</v>
      </c>
      <c r="L13" s="7"/>
      <c r="M13" s="6">
        <v>81036321964</v>
      </c>
      <c r="N13" s="7"/>
      <c r="O13" s="6">
        <v>95979301451</v>
      </c>
      <c r="P13" s="7"/>
      <c r="Q13" s="6">
        <v>-14942979486</v>
      </c>
      <c r="R13" s="2"/>
      <c r="S13" s="2"/>
      <c r="T13" s="2"/>
      <c r="U13" s="2"/>
      <c r="V13" s="2"/>
    </row>
    <row r="14" spans="1:22" ht="34.5" thickBot="1">
      <c r="A14" s="2"/>
      <c r="B14" s="2"/>
      <c r="C14" s="12" t="s">
        <v>117</v>
      </c>
      <c r="D14" s="13"/>
      <c r="E14" s="14">
        <f>SUM(E8:E13)</f>
        <v>495050794020</v>
      </c>
      <c r="F14" s="13"/>
      <c r="G14" s="14">
        <f>SUM(G8:G13)</f>
        <v>630943564928</v>
      </c>
      <c r="H14" s="13"/>
      <c r="I14" s="14">
        <f>SUM(I8:I13)</f>
        <v>-135892770903</v>
      </c>
      <c r="J14" s="13"/>
      <c r="K14" s="12" t="s">
        <v>117</v>
      </c>
      <c r="L14" s="13"/>
      <c r="M14" s="14">
        <f>SUM(M8:M13)</f>
        <v>495050794020</v>
      </c>
      <c r="N14" s="13"/>
      <c r="O14" s="14">
        <f>SUM(O8:O13)</f>
        <v>659853051189</v>
      </c>
      <c r="P14" s="13"/>
      <c r="Q14" s="14">
        <f>SUM(Q8:Q13)</f>
        <v>-164802257163</v>
      </c>
      <c r="R14" s="2"/>
      <c r="S14" s="2"/>
      <c r="T14" s="2"/>
      <c r="U14" s="2"/>
      <c r="V14" s="2"/>
    </row>
    <row r="15" spans="1:22" ht="32.25" thickTop="1">
      <c r="A15" s="2"/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2020-09-24T08:04:49Z</dcterms:modified>
</cp:coreProperties>
</file>