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مشارکت'!$A$1:$AK$10</definedName>
    <definedName name="_xlnm.Print_Area" localSheetId="1">تبعی!$A$1:$Q$11</definedName>
    <definedName name="_xlnm.Print_Area" localSheetId="3">'تعدیل قیمت'!$A$1:$M$10</definedName>
    <definedName name="_xlnm.Print_Area" localSheetId="14">'جمع درآمدها'!$A$1:$G$14</definedName>
    <definedName name="_xlnm.Print_Area" localSheetId="12">'درآمد سپرده بانکی'!$A$1:$K$14</definedName>
    <definedName name="_xlnm.Print_Area" localSheetId="7">'درآمد سود سهام'!$A$1:$S$19</definedName>
    <definedName name="_xlnm.Print_Area" localSheetId="8">'درآمد ناشی از تغییر قیمت اوراق'!$A$1:$Q$16</definedName>
    <definedName name="_xlnm.Print_Area" localSheetId="9">'درآمد ناشی از فروش'!$A$1:$Q$16</definedName>
    <definedName name="_xlnm.Print_Area" localSheetId="13">'سایر درآمدها'!$A$1:$E$13</definedName>
    <definedName name="_xlnm.Print_Area" localSheetId="5">سپرده!$A$1:$S$13</definedName>
    <definedName name="_xlnm.Print_Area" localSheetId="11">'سرمایه‌گذاری در اوراق بهادار'!$A$1:$Q$11</definedName>
    <definedName name="_xlnm.Print_Area" localSheetId="10">'سرمایه‌گذاری در سهام'!$A$1:$U$22</definedName>
    <definedName name="_xlnm.Print_Area" localSheetId="6">'سود اوراق بهادار و سپرده بانکی'!$A$1:$S$11</definedName>
    <definedName name="_xlnm.Print_Area" localSheetId="0">سهام!$A$1:$Y$18</definedName>
    <definedName name="_xlnm.Print_Area" localSheetId="4">'گواهی سپرده'!$A$1:$AE$12</definedName>
  </definedNames>
  <calcPr calcId="145621"/>
</workbook>
</file>

<file path=xl/calcChain.xml><?xml version="1.0" encoding="utf-8"?>
<calcChain xmlns="http://schemas.openxmlformats.org/spreadsheetml/2006/main">
  <c r="G10" i="15" l="1"/>
  <c r="E10" i="15"/>
  <c r="C10" i="15"/>
  <c r="E9" i="13"/>
  <c r="K9" i="13"/>
  <c r="I9" i="13"/>
  <c r="G9" i="13"/>
  <c r="K20" i="13"/>
  <c r="U20" i="11"/>
  <c r="S20" i="11"/>
  <c r="Q20" i="11"/>
  <c r="O20" i="11"/>
  <c r="M20" i="11"/>
  <c r="K20" i="11"/>
  <c r="I20" i="11"/>
  <c r="G20" i="11"/>
  <c r="E20" i="11"/>
  <c r="C20" i="11"/>
  <c r="Q14" i="10"/>
  <c r="O14" i="10"/>
  <c r="M14" i="10"/>
  <c r="I14" i="10"/>
  <c r="G14" i="10"/>
  <c r="E14" i="10"/>
  <c r="Q14" i="9"/>
  <c r="O14" i="9"/>
  <c r="M14" i="9"/>
  <c r="I14" i="9"/>
  <c r="G14" i="9"/>
  <c r="E14" i="9"/>
  <c r="S11" i="8"/>
  <c r="Q11" i="8"/>
  <c r="O11" i="8"/>
  <c r="M11" i="8"/>
  <c r="K11" i="8"/>
  <c r="I11" i="8"/>
  <c r="S9" i="7"/>
  <c r="Q9" i="7"/>
  <c r="O9" i="7"/>
  <c r="M9" i="7"/>
  <c r="K9" i="7"/>
  <c r="I9" i="7"/>
  <c r="S10" i="6"/>
  <c r="Q10" i="6"/>
  <c r="O10" i="6"/>
  <c r="M10" i="6"/>
  <c r="K10" i="6"/>
  <c r="Y15" i="1"/>
  <c r="W15" i="1"/>
  <c r="U15" i="1"/>
  <c r="O15" i="1"/>
  <c r="K15" i="1"/>
  <c r="G15" i="1"/>
  <c r="E15" i="1"/>
</calcChain>
</file>

<file path=xl/sharedStrings.xml><?xml version="1.0" encoding="utf-8"?>
<sst xmlns="http://schemas.openxmlformats.org/spreadsheetml/2006/main" count="582" uniqueCount="131">
  <si>
    <t>صندوق سرمایه‌گذاری اختصاصی بازارگردانی بهمن گستر</t>
  </si>
  <si>
    <t>صورت وضعیت پورتفوی</t>
  </si>
  <si>
    <t>برای ماه منتهی به 1399/05/31</t>
  </si>
  <si>
    <t>نام شرکت</t>
  </si>
  <si>
    <t>1399/04/31</t>
  </si>
  <si>
    <t>تغییرات طی دوره</t>
  </si>
  <si>
    <t>1399/05/31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</si>
  <si>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</si>
  <si>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</si>
  <si>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</si>
  <si>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</si>
  <si>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</si>
  <si>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</si>
  <si>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</si>
  <si>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</si>
  <si>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</si>
  <si>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10.22%</t>
  </si>
  <si>
    <t>سرمایه‌گذاری‌بهمن‌</t>
  </si>
  <si>
    <t>36.71%</t>
  </si>
  <si>
    <t>شرکت بهمن لیزینگ</t>
  </si>
  <si>
    <t>11.07%</t>
  </si>
  <si>
    <t>شرکت لیزینگ آریا دانا</t>
  </si>
  <si>
    <t>10.94%</t>
  </si>
  <si>
    <t>صنایع‌ریخته‌گری‌ایران‌</t>
  </si>
  <si>
    <t>11.79%</t>
  </si>
  <si>
    <t>گروه‌بهمن‌</t>
  </si>
  <si>
    <t>0.27%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</si>
  <si>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</si>
  <si>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</si>
  <si>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</si>
  <si>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</si>
  <si>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</si>
  <si>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</si>
  <si>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</si>
  <si>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</si>
  <si>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</si>
  <si>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</si>
  <si>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</si>
  <si>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</si>
  <si>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</si>
  <si>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مبلغ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</si>
  <si>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</si>
  <si>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</si>
  <si>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</si>
  <si>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</si>
  <si>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</si>
  <si>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</si>
  <si>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</si>
  <si>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</si>
  <si>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</si>
  <si>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</si>
  <si>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</si>
  <si>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</si>
  <si>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</si>
  <si>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</si>
  <si>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</si>
  <si>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</si>
  <si>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</si>
  <si>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</si>
  <si>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</si>
  <si>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14.33%</t>
  </si>
  <si>
    <t>849-40-2052615-1</t>
  </si>
  <si>
    <t>حساب جاری</t>
  </si>
  <si>
    <t>0.01%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</si>
  <si>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</si>
  <si>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</si>
  <si>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</si>
  <si>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</si>
  <si>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</si>
  <si>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</si>
  <si>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</si>
  <si>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</si>
  <si>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</si>
  <si>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</si>
  <si>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</si>
  <si>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</si>
  <si>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</si>
  <si>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</si>
  <si>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</si>
  <si>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</si>
  <si>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1399/03/31</t>
  </si>
  <si>
    <t>1399/04/18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</si>
  <si>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</si>
  <si>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</si>
  <si>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</si>
  <si>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</si>
  <si>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</si>
  <si>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</si>
  <si>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</si>
  <si>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</si>
  <si>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-3.47%</t>
  </si>
  <si>
    <t>-1.72%</t>
  </si>
  <si>
    <t>5.46%</t>
  </si>
  <si>
    <t>4.43%</t>
  </si>
  <si>
    <t>32.36%</t>
  </si>
  <si>
    <t>14.30%</t>
  </si>
  <si>
    <t>14.40%</t>
  </si>
  <si>
    <t>38.97%</t>
  </si>
  <si>
    <t>76.03%</t>
  </si>
  <si>
    <t>60.69%</t>
  </si>
  <si>
    <t>1.38%</t>
  </si>
  <si>
    <t>1.02%</t>
  </si>
  <si>
    <t>18.79%</t>
  </si>
  <si>
    <t>1.42%</t>
  </si>
  <si>
    <t>1.58%</t>
  </si>
  <si>
    <t>-0.01%</t>
  </si>
  <si>
    <t>3.83%</t>
  </si>
  <si>
    <t>2.17%</t>
  </si>
  <si>
    <t>-37.95%</t>
  </si>
  <si>
    <t>-19.18%</t>
  </si>
  <si>
    <t>-17.67%</t>
  </si>
  <si>
    <t>-6.71%</t>
  </si>
  <si>
    <t>-2.65%</t>
  </si>
  <si>
    <t>-1.73%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</si>
  <si>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</si>
  <si>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</si>
  <si>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</si>
  <si>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</si>
  <si>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</si>
  <si>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</si>
  <si>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</si>
  <si>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</si>
  <si>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</si>
  <si>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</si>
  <si>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92.10%</t>
  </si>
  <si>
    <t>7.73%</t>
  </si>
  <si>
    <t>سرمایه‌گذاری در اوراق بهادار</t>
  </si>
  <si>
    <t>0.00%</t>
  </si>
  <si>
    <t>درآمد سپرده بانکی</t>
  </si>
  <si>
    <t>0.06%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</si>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</sst>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2"/>
      <name val="B Nazanin"/>
    </font>
    <font>
      <sz val="11"/>
      <name val="Calibri"/>
    </font>
    <font>
      <sz val="22"/>
      <name val="B Nazanin"/>
      <charset val="178"/>
    </font>
    <font>
      <b/>
      <sz val="22"/>
      <color rgb="FF000000"/>
      <name val="B Nazanin"/>
      <charset val="178"/>
    </font>
    <font>
      <b/>
      <sz val="22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3" fontId="3" fillId="0" borderId="0" xfId="0" applyNumberFormat="1" applyFont="1"/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0" xfId="0" applyFont="1" applyAlignment="1">
      <alignment horizontal="right"/>
    </xf>
    <xf numFmtId="3" fontId="5" fillId="0" borderId="4" xfId="0" applyNumberFormat="1" applyFont="1" applyBorder="1" applyAlignment="1">
      <alignment horizontal="right"/>
    </xf>
    <xf numFmtId="9" fontId="5" fillId="0" borderId="4" xfId="1" applyFont="1" applyBorder="1" applyAlignment="1">
      <alignment horizontal="right"/>
    </xf>
    <xf numFmtId="3" fontId="5" fillId="0" borderId="4" xfId="0" applyNumberFormat="1" applyFont="1" applyBorder="1"/>
    <xf numFmtId="0" fontId="5" fillId="0" borderId="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rightToLeft="1" view="pageBreakPreview" zoomScale="60" zoomScaleNormal="100" workbookViewId="0">
      <selection activeCell="Y15" sqref="Y15"/>
    </sheetView>
  </sheetViews>
  <sheetFormatPr defaultRowHeight="15"/>
  <cols>
    <col min="1" max="1" width="36.8554687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30.5703125" style="1" bestFit="1" customWidth="1"/>
    <col min="6" max="6" width="1" style="1" customWidth="1"/>
    <col min="7" max="7" width="33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33.42578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30.85546875" style="1" bestFit="1" customWidth="1"/>
    <col min="22" max="22" width="1" style="1" customWidth="1"/>
    <col min="23" max="23" width="30.42578125" style="1" bestFit="1" customWidth="1"/>
    <col min="24" max="24" width="1" style="1" customWidth="1"/>
    <col min="25" max="25" width="49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7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6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</row>
    <row r="3" spans="1:27" ht="36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</row>
    <row r="4" spans="1:27" ht="36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  <c r="AA4" s="2"/>
    </row>
    <row r="5" spans="1:27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6">
      <c r="A6" s="9" t="s">
        <v>3</v>
      </c>
      <c r="B6" s="2"/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2"/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P6" s="2"/>
      <c r="Q6" s="10" t="s">
        <v>6</v>
      </c>
      <c r="R6" s="10" t="s">
        <v>6</v>
      </c>
      <c r="S6" s="10" t="s">
        <v>6</v>
      </c>
      <c r="T6" s="10" t="s">
        <v>6</v>
      </c>
      <c r="U6" s="10" t="s">
        <v>6</v>
      </c>
      <c r="V6" s="10" t="s">
        <v>6</v>
      </c>
      <c r="W6" s="10" t="s">
        <v>6</v>
      </c>
      <c r="X6" s="10" t="s">
        <v>6</v>
      </c>
      <c r="Y6" s="10" t="s">
        <v>6</v>
      </c>
      <c r="Z6" s="2"/>
      <c r="AA6" s="2"/>
    </row>
    <row r="7" spans="1:27" ht="36">
      <c r="A7" s="9" t="s">
        <v>3</v>
      </c>
      <c r="B7" s="2"/>
      <c r="C7" s="11" t="s">
        <v>7</v>
      </c>
      <c r="D7" s="2"/>
      <c r="E7" s="11" t="s">
        <v>8</v>
      </c>
      <c r="F7" s="2"/>
      <c r="G7" s="11" t="s">
        <v>9</v>
      </c>
      <c r="H7" s="2"/>
      <c r="I7" s="12" t="s">
        <v>10</v>
      </c>
      <c r="J7" s="12" t="s">
        <v>10</v>
      </c>
      <c r="K7" s="12" t="s">
        <v>10</v>
      </c>
      <c r="L7" s="2"/>
      <c r="M7" s="12" t="s">
        <v>11</v>
      </c>
      <c r="N7" s="12" t="s">
        <v>11</v>
      </c>
      <c r="O7" s="12" t="s">
        <v>11</v>
      </c>
      <c r="P7" s="2"/>
      <c r="Q7" s="11" t="s">
        <v>7</v>
      </c>
      <c r="R7" s="2"/>
      <c r="S7" s="11" t="s">
        <v>12</v>
      </c>
      <c r="T7" s="2"/>
      <c r="U7" s="11" t="s">
        <v>8</v>
      </c>
      <c r="V7" s="2"/>
      <c r="W7" s="11" t="s">
        <v>9</v>
      </c>
      <c r="X7" s="2"/>
      <c r="Y7" s="11" t="s">
        <v>13</v>
      </c>
      <c r="Z7" s="2"/>
      <c r="AA7" s="2"/>
    </row>
    <row r="8" spans="1:27" ht="36.75" thickBot="1">
      <c r="A8" s="10" t="s">
        <v>3</v>
      </c>
      <c r="B8" s="2"/>
      <c r="C8" s="10" t="s">
        <v>7</v>
      </c>
      <c r="D8" s="2"/>
      <c r="E8" s="10" t="s">
        <v>8</v>
      </c>
      <c r="F8" s="2"/>
      <c r="G8" s="10" t="s">
        <v>9</v>
      </c>
      <c r="H8" s="2"/>
      <c r="I8" s="12" t="s">
        <v>7</v>
      </c>
      <c r="J8" s="2"/>
      <c r="K8" s="12" t="s">
        <v>8</v>
      </c>
      <c r="L8" s="2"/>
      <c r="M8" s="12" t="s">
        <v>7</v>
      </c>
      <c r="N8" s="2"/>
      <c r="O8" s="12" t="s">
        <v>14</v>
      </c>
      <c r="P8" s="2"/>
      <c r="Q8" s="10" t="s">
        <v>7</v>
      </c>
      <c r="R8" s="2"/>
      <c r="S8" s="10" t="s">
        <v>12</v>
      </c>
      <c r="T8" s="2"/>
      <c r="U8" s="13" t="s">
        <v>8</v>
      </c>
      <c r="V8" s="2"/>
      <c r="W8" s="13" t="s">
        <v>9</v>
      </c>
      <c r="X8" s="2"/>
      <c r="Y8" s="13" t="s">
        <v>13</v>
      </c>
      <c r="Z8" s="2"/>
      <c r="AA8" s="2"/>
    </row>
    <row r="9" spans="1:27" ht="36.75" thickTop="1">
      <c r="A9" s="4" t="s">
        <v>15</v>
      </c>
      <c r="B9" s="2"/>
      <c r="C9" s="7">
        <v>4200897</v>
      </c>
      <c r="D9" s="8"/>
      <c r="E9" s="7">
        <v>193578207720</v>
      </c>
      <c r="F9" s="8"/>
      <c r="G9" s="7">
        <v>193616682469.966</v>
      </c>
      <c r="H9" s="8"/>
      <c r="I9" s="7">
        <v>3355942</v>
      </c>
      <c r="J9" s="8"/>
      <c r="K9" s="7">
        <v>160244792899</v>
      </c>
      <c r="L9" s="8"/>
      <c r="M9" s="7">
        <v>-6459934</v>
      </c>
      <c r="N9" s="8"/>
      <c r="O9" s="7">
        <v>313038987365</v>
      </c>
      <c r="P9" s="8"/>
      <c r="Q9" s="7">
        <v>1096905</v>
      </c>
      <c r="R9" s="8"/>
      <c r="S9" s="7">
        <v>53114</v>
      </c>
      <c r="T9" s="8"/>
      <c r="U9" s="7">
        <v>56219737928</v>
      </c>
      <c r="V9" s="8"/>
      <c r="W9" s="7">
        <v>58075043019.153397</v>
      </c>
      <c r="X9" s="8"/>
      <c r="Y9" s="8" t="s">
        <v>16</v>
      </c>
      <c r="Z9" s="2"/>
      <c r="AA9" s="2"/>
    </row>
    <row r="10" spans="1:27" ht="36">
      <c r="A10" s="4" t="s">
        <v>17</v>
      </c>
      <c r="B10" s="2"/>
      <c r="C10" s="7">
        <v>3525868</v>
      </c>
      <c r="D10" s="8"/>
      <c r="E10" s="7">
        <v>109599242636</v>
      </c>
      <c r="F10" s="8"/>
      <c r="G10" s="7">
        <v>106337297540.67</v>
      </c>
      <c r="H10" s="8"/>
      <c r="I10" s="7">
        <v>8675000</v>
      </c>
      <c r="J10" s="8"/>
      <c r="K10" s="7">
        <v>242980755109</v>
      </c>
      <c r="L10" s="8"/>
      <c r="M10" s="7">
        <v>-4044039</v>
      </c>
      <c r="N10" s="8"/>
      <c r="O10" s="7">
        <v>129540889419</v>
      </c>
      <c r="P10" s="8"/>
      <c r="Q10" s="7">
        <v>8156829</v>
      </c>
      <c r="R10" s="8"/>
      <c r="S10" s="7">
        <v>25650</v>
      </c>
      <c r="T10" s="8"/>
      <c r="U10" s="7">
        <v>229930841326</v>
      </c>
      <c r="V10" s="8"/>
      <c r="W10" s="7">
        <v>208554825106.991</v>
      </c>
      <c r="X10" s="8"/>
      <c r="Y10" s="8" t="s">
        <v>18</v>
      </c>
      <c r="Z10" s="2"/>
      <c r="AA10" s="2"/>
    </row>
    <row r="11" spans="1:27" ht="36">
      <c r="A11" s="4" t="s">
        <v>19</v>
      </c>
      <c r="B11" s="2"/>
      <c r="C11" s="7">
        <v>4297283</v>
      </c>
      <c r="D11" s="8"/>
      <c r="E11" s="7">
        <v>57810095812</v>
      </c>
      <c r="F11" s="8"/>
      <c r="G11" s="7">
        <v>56900139161.994003</v>
      </c>
      <c r="H11" s="8"/>
      <c r="I11" s="7">
        <v>6508789</v>
      </c>
      <c r="J11" s="8"/>
      <c r="K11" s="7">
        <v>84540908702</v>
      </c>
      <c r="L11" s="8"/>
      <c r="M11" s="7">
        <v>-6068129</v>
      </c>
      <c r="N11" s="8"/>
      <c r="O11" s="7">
        <v>81920290614</v>
      </c>
      <c r="P11" s="8"/>
      <c r="Q11" s="7">
        <v>4737943</v>
      </c>
      <c r="R11" s="8"/>
      <c r="S11" s="7">
        <v>13313</v>
      </c>
      <c r="T11" s="8"/>
      <c r="U11" s="7">
        <v>63031877525</v>
      </c>
      <c r="V11" s="8"/>
      <c r="W11" s="7">
        <v>62874895816.372498</v>
      </c>
      <c r="X11" s="8"/>
      <c r="Y11" s="8" t="s">
        <v>20</v>
      </c>
      <c r="Z11" s="2"/>
      <c r="AA11" s="2"/>
    </row>
    <row r="12" spans="1:27" ht="36">
      <c r="A12" s="4" t="s">
        <v>21</v>
      </c>
      <c r="B12" s="2"/>
      <c r="C12" s="7">
        <v>3720000</v>
      </c>
      <c r="D12" s="8"/>
      <c r="E12" s="7">
        <v>93026527717</v>
      </c>
      <c r="F12" s="8"/>
      <c r="G12" s="7">
        <v>92362158681.600006</v>
      </c>
      <c r="H12" s="8"/>
      <c r="I12" s="7">
        <v>2036648</v>
      </c>
      <c r="J12" s="8"/>
      <c r="K12" s="7">
        <v>50067868553</v>
      </c>
      <c r="L12" s="8"/>
      <c r="M12" s="7">
        <v>-3174719</v>
      </c>
      <c r="N12" s="8"/>
      <c r="O12" s="7">
        <v>77369224294</v>
      </c>
      <c r="P12" s="8"/>
      <c r="Q12" s="7">
        <v>2581929</v>
      </c>
      <c r="R12" s="8"/>
      <c r="S12" s="7">
        <v>24146</v>
      </c>
      <c r="T12" s="8"/>
      <c r="U12" s="7">
        <v>64071153364</v>
      </c>
      <c r="V12" s="8"/>
      <c r="W12" s="7">
        <v>62144257955.632301</v>
      </c>
      <c r="X12" s="8"/>
      <c r="Y12" s="8" t="s">
        <v>22</v>
      </c>
      <c r="Z12" s="2"/>
      <c r="AA12" s="2"/>
    </row>
    <row r="13" spans="1:27" ht="36">
      <c r="A13" s="4" t="s">
        <v>23</v>
      </c>
      <c r="B13" s="2"/>
      <c r="C13" s="7">
        <v>1542595</v>
      </c>
      <c r="D13" s="8"/>
      <c r="E13" s="7">
        <v>13662305497</v>
      </c>
      <c r="F13" s="8"/>
      <c r="G13" s="7">
        <v>14642273637.9035</v>
      </c>
      <c r="H13" s="8"/>
      <c r="I13" s="7">
        <v>11750000</v>
      </c>
      <c r="J13" s="8"/>
      <c r="K13" s="7">
        <v>95650841398</v>
      </c>
      <c r="L13" s="8"/>
      <c r="M13" s="7">
        <v>-3932342</v>
      </c>
      <c r="N13" s="8"/>
      <c r="O13" s="7">
        <v>35534464025</v>
      </c>
      <c r="P13" s="8"/>
      <c r="Q13" s="7">
        <v>9360253</v>
      </c>
      <c r="R13" s="8"/>
      <c r="S13" s="7">
        <v>7180</v>
      </c>
      <c r="T13" s="8"/>
      <c r="U13" s="7">
        <v>74472041620</v>
      </c>
      <c r="V13" s="8"/>
      <c r="W13" s="7">
        <v>66992093020.004303</v>
      </c>
      <c r="X13" s="8"/>
      <c r="Y13" s="8" t="s">
        <v>24</v>
      </c>
      <c r="Z13" s="2"/>
      <c r="AA13" s="2"/>
    </row>
    <row r="14" spans="1:27" ht="36">
      <c r="A14" s="4" t="s">
        <v>25</v>
      </c>
      <c r="B14" s="2"/>
      <c r="C14" s="7">
        <v>4000000</v>
      </c>
      <c r="D14" s="8"/>
      <c r="E14" s="7">
        <v>112594768573</v>
      </c>
      <c r="F14" s="8"/>
      <c r="G14" s="7">
        <v>103824082400</v>
      </c>
      <c r="H14" s="8"/>
      <c r="I14" s="7">
        <v>11558678</v>
      </c>
      <c r="J14" s="8"/>
      <c r="K14" s="7">
        <v>394417439858</v>
      </c>
      <c r="L14" s="8"/>
      <c r="M14" s="7">
        <v>-15519557</v>
      </c>
      <c r="N14" s="8"/>
      <c r="O14" s="7">
        <v>541875342708</v>
      </c>
      <c r="P14" s="8"/>
      <c r="Q14" s="7">
        <v>39121</v>
      </c>
      <c r="R14" s="8"/>
      <c r="S14" s="7">
        <v>40040</v>
      </c>
      <c r="T14" s="8"/>
      <c r="U14" s="7">
        <v>1376881733</v>
      </c>
      <c r="V14" s="8"/>
      <c r="W14" s="7">
        <v>1561404875.75072</v>
      </c>
      <c r="X14" s="8"/>
      <c r="Y14" s="8" t="s">
        <v>26</v>
      </c>
      <c r="Z14" s="2"/>
      <c r="AA14" s="2"/>
    </row>
    <row r="15" spans="1:27" ht="36.75" thickBot="1">
      <c r="A15" s="2"/>
      <c r="B15" s="2"/>
      <c r="C15" s="14" t="s">
        <v>130</v>
      </c>
      <c r="D15" s="15"/>
      <c r="E15" s="16">
        <f>SUM(E9:E14)</f>
        <v>580271147955</v>
      </c>
      <c r="F15" s="15"/>
      <c r="G15" s="16">
        <f>SUM(G9:G14)</f>
        <v>567682633892.13354</v>
      </c>
      <c r="H15" s="15"/>
      <c r="I15" s="14" t="s">
        <v>130</v>
      </c>
      <c r="J15" s="15"/>
      <c r="K15" s="16">
        <f>SUM(K9:K14)</f>
        <v>1027902606519</v>
      </c>
      <c r="L15" s="15"/>
      <c r="M15" s="14" t="s">
        <v>130</v>
      </c>
      <c r="N15" s="15"/>
      <c r="O15" s="16">
        <f>SUM(O9:O14)</f>
        <v>1179279198425</v>
      </c>
      <c r="P15" s="15"/>
      <c r="Q15" s="14" t="s">
        <v>130</v>
      </c>
      <c r="R15" s="15"/>
      <c r="S15" s="14" t="s">
        <v>130</v>
      </c>
      <c r="T15" s="15"/>
      <c r="U15" s="16">
        <f>SUM(U9:U14)</f>
        <v>489102533496</v>
      </c>
      <c r="V15" s="15"/>
      <c r="W15" s="16">
        <f>SUM(W9:W14)</f>
        <v>460202519793.9043</v>
      </c>
      <c r="X15" s="15"/>
      <c r="Y15" s="17">
        <f>Y9+Y10+Y11+Y12+Y13+Y14</f>
        <v>0.81</v>
      </c>
      <c r="Z15" s="2"/>
      <c r="AA15" s="2"/>
    </row>
    <row r="16" spans="1:27" ht="34.5" thickTop="1">
      <c r="A16" s="2"/>
      <c r="B16" s="2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2"/>
      <c r="AA16" s="2"/>
    </row>
    <row r="17" spans="1:27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rightToLeft="1" view="pageBreakPreview" zoomScale="60" zoomScaleNormal="100" workbookViewId="0">
      <selection activeCell="C14" sqref="C14:Q14"/>
    </sheetView>
  </sheetViews>
  <sheetFormatPr defaultRowHeight="15"/>
  <cols>
    <col min="1" max="1" width="36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33.42578125" style="1" bestFit="1" customWidth="1"/>
    <col min="6" max="6" width="1" style="1" customWidth="1"/>
    <col min="7" max="7" width="31.7109375" style="1" bestFit="1" customWidth="1"/>
    <col min="8" max="8" width="1" style="1" customWidth="1"/>
    <col min="9" max="9" width="42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31.7109375" style="1" bestFit="1" customWidth="1"/>
    <col min="14" max="14" width="1" style="1" customWidth="1"/>
    <col min="15" max="15" width="31.7109375" style="1" bestFit="1" customWidth="1"/>
    <col min="16" max="16" width="1" style="1" customWidth="1"/>
    <col min="17" max="17" width="42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9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</row>
    <row r="3" spans="1:19" ht="36">
      <c r="A3" s="2"/>
      <c r="B3" s="2"/>
      <c r="C3" s="3" t="s">
        <v>64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</row>
    <row r="4" spans="1:19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</row>
    <row r="5" spans="1:19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6">
      <c r="A6" s="9" t="s">
        <v>3</v>
      </c>
      <c r="B6" s="2"/>
      <c r="C6" s="10" t="s">
        <v>66</v>
      </c>
      <c r="D6" s="10" t="s">
        <v>66</v>
      </c>
      <c r="E6" s="10" t="s">
        <v>66</v>
      </c>
      <c r="F6" s="10" t="s">
        <v>66</v>
      </c>
      <c r="G6" s="10" t="s">
        <v>66</v>
      </c>
      <c r="H6" s="10" t="s">
        <v>66</v>
      </c>
      <c r="I6" s="10" t="s">
        <v>66</v>
      </c>
      <c r="J6" s="2"/>
      <c r="K6" s="10" t="s">
        <v>67</v>
      </c>
      <c r="L6" s="10" t="s">
        <v>67</v>
      </c>
      <c r="M6" s="10" t="s">
        <v>67</v>
      </c>
      <c r="N6" s="10" t="s">
        <v>67</v>
      </c>
      <c r="O6" s="10" t="s">
        <v>67</v>
      </c>
      <c r="P6" s="10" t="s">
        <v>67</v>
      </c>
      <c r="Q6" s="10" t="s">
        <v>67</v>
      </c>
      <c r="R6" s="2"/>
      <c r="S6" s="2"/>
    </row>
    <row r="7" spans="1:19" ht="36">
      <c r="A7" s="10" t="s">
        <v>3</v>
      </c>
      <c r="B7" s="2"/>
      <c r="C7" s="10" t="s">
        <v>7</v>
      </c>
      <c r="D7" s="2"/>
      <c r="E7" s="10" t="s">
        <v>82</v>
      </c>
      <c r="F7" s="2"/>
      <c r="G7" s="10" t="s">
        <v>83</v>
      </c>
      <c r="H7" s="2"/>
      <c r="I7" s="10" t="s">
        <v>85</v>
      </c>
      <c r="J7" s="2"/>
      <c r="K7" s="10" t="s">
        <v>7</v>
      </c>
      <c r="L7" s="2"/>
      <c r="M7" s="10" t="s">
        <v>82</v>
      </c>
      <c r="N7" s="2"/>
      <c r="O7" s="10" t="s">
        <v>83</v>
      </c>
      <c r="P7" s="2"/>
      <c r="Q7" s="10" t="s">
        <v>85</v>
      </c>
      <c r="R7" s="2"/>
      <c r="S7" s="2"/>
    </row>
    <row r="8" spans="1:19" ht="36">
      <c r="A8" s="4" t="s">
        <v>21</v>
      </c>
      <c r="B8" s="2"/>
      <c r="C8" s="7">
        <v>3174719</v>
      </c>
      <c r="D8" s="8"/>
      <c r="E8" s="7">
        <v>77369224294</v>
      </c>
      <c r="F8" s="8"/>
      <c r="G8" s="7">
        <v>79023242906</v>
      </c>
      <c r="H8" s="8"/>
      <c r="I8" s="7">
        <v>-1654018612</v>
      </c>
      <c r="J8" s="8"/>
      <c r="K8" s="7">
        <v>4704719</v>
      </c>
      <c r="L8" s="8"/>
      <c r="M8" s="7">
        <v>115463315145</v>
      </c>
      <c r="N8" s="8"/>
      <c r="O8" s="7">
        <v>117381808148</v>
      </c>
      <c r="P8" s="8"/>
      <c r="Q8" s="7">
        <v>-1918493003</v>
      </c>
      <c r="R8" s="2"/>
      <c r="S8" s="2"/>
    </row>
    <row r="9" spans="1:19" ht="36">
      <c r="A9" s="4" t="s">
        <v>19</v>
      </c>
      <c r="B9" s="2"/>
      <c r="C9" s="7">
        <v>6068129</v>
      </c>
      <c r="D9" s="8"/>
      <c r="E9" s="7">
        <v>81920290614</v>
      </c>
      <c r="F9" s="8"/>
      <c r="G9" s="7">
        <v>79319304874</v>
      </c>
      <c r="H9" s="8"/>
      <c r="I9" s="7">
        <v>2600985740</v>
      </c>
      <c r="J9" s="8"/>
      <c r="K9" s="7">
        <v>10262042</v>
      </c>
      <c r="L9" s="8"/>
      <c r="M9" s="7">
        <v>139649021469</v>
      </c>
      <c r="N9" s="8"/>
      <c r="O9" s="7">
        <v>134706453510</v>
      </c>
      <c r="P9" s="8"/>
      <c r="Q9" s="7">
        <v>4942567959</v>
      </c>
      <c r="R9" s="2"/>
      <c r="S9" s="2"/>
    </row>
    <row r="10" spans="1:19" ht="36">
      <c r="A10" s="4" t="s">
        <v>15</v>
      </c>
      <c r="B10" s="2"/>
      <c r="C10" s="7">
        <v>6459934</v>
      </c>
      <c r="D10" s="8"/>
      <c r="E10" s="7">
        <v>313038987365</v>
      </c>
      <c r="F10" s="8"/>
      <c r="G10" s="7">
        <v>297613284166</v>
      </c>
      <c r="H10" s="8"/>
      <c r="I10" s="7">
        <v>15425703199</v>
      </c>
      <c r="J10" s="8"/>
      <c r="K10" s="7">
        <v>8262692</v>
      </c>
      <c r="L10" s="8"/>
      <c r="M10" s="7">
        <v>397057413602</v>
      </c>
      <c r="N10" s="8"/>
      <c r="O10" s="7">
        <v>381119361283</v>
      </c>
      <c r="P10" s="8"/>
      <c r="Q10" s="7">
        <v>15938052319</v>
      </c>
      <c r="R10" s="2"/>
      <c r="S10" s="2"/>
    </row>
    <row r="11" spans="1:19" ht="36">
      <c r="A11" s="4" t="s">
        <v>17</v>
      </c>
      <c r="B11" s="2"/>
      <c r="C11" s="7">
        <v>4044039</v>
      </c>
      <c r="D11" s="8"/>
      <c r="E11" s="7">
        <v>129540889419</v>
      </c>
      <c r="F11" s="8"/>
      <c r="G11" s="7">
        <v>122675757994</v>
      </c>
      <c r="H11" s="8"/>
      <c r="I11" s="7">
        <v>6865131425</v>
      </c>
      <c r="J11" s="8"/>
      <c r="K11" s="7">
        <v>12044039</v>
      </c>
      <c r="L11" s="8"/>
      <c r="M11" s="7">
        <v>333760379774</v>
      </c>
      <c r="N11" s="8"/>
      <c r="O11" s="7">
        <v>290319428098</v>
      </c>
      <c r="P11" s="8"/>
      <c r="Q11" s="7">
        <v>43440951676</v>
      </c>
      <c r="R11" s="2"/>
      <c r="S11" s="2"/>
    </row>
    <row r="12" spans="1:19" ht="36">
      <c r="A12" s="4" t="s">
        <v>25</v>
      </c>
      <c r="B12" s="2"/>
      <c r="C12" s="7">
        <v>15519557</v>
      </c>
      <c r="D12" s="8"/>
      <c r="E12" s="7">
        <v>541875342708</v>
      </c>
      <c r="F12" s="8"/>
      <c r="G12" s="7">
        <v>505635326698</v>
      </c>
      <c r="H12" s="8"/>
      <c r="I12" s="7">
        <v>36240016010</v>
      </c>
      <c r="J12" s="8"/>
      <c r="K12" s="7">
        <v>34846919</v>
      </c>
      <c r="L12" s="8"/>
      <c r="M12" s="7">
        <v>887749087313</v>
      </c>
      <c r="N12" s="8"/>
      <c r="O12" s="7">
        <v>820105567554</v>
      </c>
      <c r="P12" s="8"/>
      <c r="Q12" s="7">
        <v>67643519759</v>
      </c>
      <c r="R12" s="2"/>
      <c r="S12" s="2"/>
    </row>
    <row r="13" spans="1:19" ht="36">
      <c r="A13" s="4" t="s">
        <v>23</v>
      </c>
      <c r="B13" s="2"/>
      <c r="C13" s="7">
        <v>3932342</v>
      </c>
      <c r="D13" s="8"/>
      <c r="E13" s="7">
        <v>35534464025</v>
      </c>
      <c r="F13" s="8"/>
      <c r="G13" s="7">
        <v>34878121321</v>
      </c>
      <c r="H13" s="8"/>
      <c r="I13" s="7">
        <v>656342704</v>
      </c>
      <c r="J13" s="8"/>
      <c r="K13" s="7">
        <v>6865290</v>
      </c>
      <c r="L13" s="8"/>
      <c r="M13" s="7">
        <v>57522366989</v>
      </c>
      <c r="N13" s="8"/>
      <c r="O13" s="7">
        <v>56386564357</v>
      </c>
      <c r="P13" s="8"/>
      <c r="Q13" s="7">
        <v>1135802632</v>
      </c>
      <c r="R13" s="2"/>
      <c r="S13" s="2"/>
    </row>
    <row r="14" spans="1:19" ht="36.75" thickBot="1">
      <c r="A14" s="2"/>
      <c r="B14" s="2"/>
      <c r="C14" s="14" t="s">
        <v>130</v>
      </c>
      <c r="D14" s="15"/>
      <c r="E14" s="16">
        <f>SUM(E8:E13)</f>
        <v>1179279198425</v>
      </c>
      <c r="F14" s="15"/>
      <c r="G14" s="16">
        <f>SUM(G8:G13)</f>
        <v>1119145037959</v>
      </c>
      <c r="H14" s="15"/>
      <c r="I14" s="16">
        <f>SUM(I8:I13)</f>
        <v>60134160466</v>
      </c>
      <c r="J14" s="15"/>
      <c r="K14" s="14" t="s">
        <v>130</v>
      </c>
      <c r="L14" s="15"/>
      <c r="M14" s="16">
        <f>SUM(M8:M13)</f>
        <v>1931201584292</v>
      </c>
      <c r="N14" s="15"/>
      <c r="O14" s="16">
        <f>SUM(O8:O13)</f>
        <v>1800019182950</v>
      </c>
      <c r="P14" s="15"/>
      <c r="Q14" s="16">
        <f>SUM(Q8:Q13)</f>
        <v>131182401342</v>
      </c>
      <c r="R14" s="2"/>
      <c r="S14" s="2"/>
    </row>
    <row r="15" spans="1:19" ht="34.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rightToLeft="1" view="pageBreakPreview" zoomScale="60" zoomScaleNormal="100" workbookViewId="0">
      <selection activeCell="C20" sqref="C20:U20"/>
    </sheetView>
  </sheetViews>
  <sheetFormatPr defaultRowHeight="15"/>
  <cols>
    <col min="1" max="1" width="36.85546875" style="1" bestFit="1" customWidth="1"/>
    <col min="2" max="2" width="1" style="1" customWidth="1"/>
    <col min="3" max="3" width="27.7109375" style="1" bestFit="1" customWidth="1"/>
    <col min="4" max="4" width="1" style="1" customWidth="1"/>
    <col min="5" max="5" width="31.85546875" style="1" bestFit="1" customWidth="1"/>
    <col min="6" max="6" width="1" style="1" customWidth="1"/>
    <col min="7" max="7" width="26.710937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33.28515625" style="1" bestFit="1" customWidth="1"/>
    <col min="12" max="12" width="1" style="1" customWidth="1"/>
    <col min="13" max="13" width="27.7109375" style="1" bestFit="1" customWidth="1"/>
    <col min="14" max="14" width="1" style="1" customWidth="1"/>
    <col min="15" max="15" width="31.85546875" style="1" bestFit="1" customWidth="1"/>
    <col min="16" max="16" width="1" style="1" customWidth="1"/>
    <col min="17" max="17" width="28.7109375" style="1" bestFit="1" customWidth="1"/>
    <col min="18" max="18" width="1" style="1" customWidth="1"/>
    <col min="19" max="19" width="28.7109375" style="1" bestFit="1" customWidth="1"/>
    <col min="20" max="20" width="1" style="1" customWidth="1"/>
    <col min="21" max="21" width="33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5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  <c r="Y2" s="2"/>
    </row>
    <row r="3" spans="1:25" ht="36">
      <c r="A3" s="2"/>
      <c r="B3" s="2"/>
      <c r="C3" s="2"/>
      <c r="D3" s="3" t="s">
        <v>64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  <c r="Y3" s="2"/>
    </row>
    <row r="4" spans="1:25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  <c r="Y4" s="2"/>
    </row>
    <row r="5" spans="1:25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6">
      <c r="A6" s="9" t="s">
        <v>3</v>
      </c>
      <c r="B6" s="2"/>
      <c r="C6" s="10" t="s">
        <v>66</v>
      </c>
      <c r="D6" s="10" t="s">
        <v>66</v>
      </c>
      <c r="E6" s="10" t="s">
        <v>66</v>
      </c>
      <c r="F6" s="10" t="s">
        <v>66</v>
      </c>
      <c r="G6" s="10" t="s">
        <v>66</v>
      </c>
      <c r="H6" s="10" t="s">
        <v>66</v>
      </c>
      <c r="I6" s="10" t="s">
        <v>66</v>
      </c>
      <c r="J6" s="10" t="s">
        <v>66</v>
      </c>
      <c r="K6" s="10" t="s">
        <v>66</v>
      </c>
      <c r="L6" s="2"/>
      <c r="M6" s="10" t="s">
        <v>67</v>
      </c>
      <c r="N6" s="10" t="s">
        <v>67</v>
      </c>
      <c r="O6" s="10" t="s">
        <v>67</v>
      </c>
      <c r="P6" s="10" t="s">
        <v>67</v>
      </c>
      <c r="Q6" s="10" t="s">
        <v>67</v>
      </c>
      <c r="R6" s="10" t="s">
        <v>67</v>
      </c>
      <c r="S6" s="10" t="s">
        <v>67</v>
      </c>
      <c r="T6" s="10" t="s">
        <v>67</v>
      </c>
      <c r="U6" s="10" t="s">
        <v>67</v>
      </c>
      <c r="V6" s="2"/>
      <c r="W6" s="2"/>
      <c r="X6" s="2"/>
      <c r="Y6" s="2"/>
    </row>
    <row r="7" spans="1:25" ht="36">
      <c r="A7" s="10" t="s">
        <v>3</v>
      </c>
      <c r="B7" s="2"/>
      <c r="C7" s="10" t="s">
        <v>86</v>
      </c>
      <c r="D7" s="2"/>
      <c r="E7" s="10" t="s">
        <v>87</v>
      </c>
      <c r="F7" s="2"/>
      <c r="G7" s="10" t="s">
        <v>88</v>
      </c>
      <c r="H7" s="2"/>
      <c r="I7" s="10" t="s">
        <v>53</v>
      </c>
      <c r="J7" s="2"/>
      <c r="K7" s="10" t="s">
        <v>89</v>
      </c>
      <c r="L7" s="2"/>
      <c r="M7" s="10" t="s">
        <v>86</v>
      </c>
      <c r="N7" s="2"/>
      <c r="O7" s="10" t="s">
        <v>87</v>
      </c>
      <c r="P7" s="2"/>
      <c r="Q7" s="10" t="s">
        <v>88</v>
      </c>
      <c r="R7" s="2"/>
      <c r="S7" s="10" t="s">
        <v>53</v>
      </c>
      <c r="T7" s="2"/>
      <c r="U7" s="10" t="s">
        <v>89</v>
      </c>
      <c r="V7" s="2"/>
      <c r="W7" s="2"/>
      <c r="X7" s="2"/>
      <c r="Y7" s="2"/>
    </row>
    <row r="8" spans="1:25" ht="36">
      <c r="A8" s="4" t="s">
        <v>21</v>
      </c>
      <c r="B8" s="2"/>
      <c r="C8" s="7">
        <v>0</v>
      </c>
      <c r="D8" s="8"/>
      <c r="E8" s="7">
        <v>0</v>
      </c>
      <c r="F8" s="8"/>
      <c r="G8" s="7">
        <v>-1654018612</v>
      </c>
      <c r="H8" s="8"/>
      <c r="I8" s="7">
        <v>-1654018612</v>
      </c>
      <c r="J8" s="8"/>
      <c r="K8" s="8" t="s">
        <v>90</v>
      </c>
      <c r="L8" s="8"/>
      <c r="M8" s="7">
        <v>0</v>
      </c>
      <c r="N8" s="8"/>
      <c r="O8" s="7">
        <v>0</v>
      </c>
      <c r="P8" s="8"/>
      <c r="Q8" s="7">
        <v>-1918493003</v>
      </c>
      <c r="R8" s="8"/>
      <c r="S8" s="7">
        <v>-1918493003</v>
      </c>
      <c r="T8" s="8"/>
      <c r="U8" s="8" t="s">
        <v>91</v>
      </c>
      <c r="V8" s="2"/>
      <c r="W8" s="2"/>
      <c r="X8" s="2"/>
      <c r="Y8" s="2"/>
    </row>
    <row r="9" spans="1:25" ht="36">
      <c r="A9" s="4" t="s">
        <v>19</v>
      </c>
      <c r="B9" s="2"/>
      <c r="C9" s="7">
        <v>0</v>
      </c>
      <c r="D9" s="8"/>
      <c r="E9" s="7">
        <v>0</v>
      </c>
      <c r="F9" s="8"/>
      <c r="G9" s="7">
        <v>2600985740</v>
      </c>
      <c r="H9" s="8"/>
      <c r="I9" s="7">
        <v>2600985740</v>
      </c>
      <c r="J9" s="8"/>
      <c r="K9" s="8" t="s">
        <v>92</v>
      </c>
      <c r="L9" s="8"/>
      <c r="M9" s="7">
        <v>0</v>
      </c>
      <c r="N9" s="8"/>
      <c r="O9" s="7">
        <v>0</v>
      </c>
      <c r="P9" s="8"/>
      <c r="Q9" s="7">
        <v>4942567959</v>
      </c>
      <c r="R9" s="8"/>
      <c r="S9" s="7">
        <v>4942567959</v>
      </c>
      <c r="T9" s="8"/>
      <c r="U9" s="8" t="s">
        <v>93</v>
      </c>
      <c r="V9" s="2"/>
      <c r="W9" s="2"/>
      <c r="X9" s="2"/>
      <c r="Y9" s="2"/>
    </row>
    <row r="10" spans="1:25" ht="36">
      <c r="A10" s="4" t="s">
        <v>15</v>
      </c>
      <c r="B10" s="2"/>
      <c r="C10" s="7">
        <v>0</v>
      </c>
      <c r="D10" s="8"/>
      <c r="E10" s="7">
        <v>0</v>
      </c>
      <c r="F10" s="8"/>
      <c r="G10" s="7">
        <v>15425703199</v>
      </c>
      <c r="H10" s="8"/>
      <c r="I10" s="7">
        <v>15425703199</v>
      </c>
      <c r="J10" s="8"/>
      <c r="K10" s="8" t="s">
        <v>94</v>
      </c>
      <c r="L10" s="8"/>
      <c r="M10" s="7">
        <v>0</v>
      </c>
      <c r="N10" s="8"/>
      <c r="O10" s="7">
        <v>0</v>
      </c>
      <c r="P10" s="8"/>
      <c r="Q10" s="7">
        <v>15938052319</v>
      </c>
      <c r="R10" s="8"/>
      <c r="S10" s="7">
        <v>15938052319</v>
      </c>
      <c r="T10" s="8"/>
      <c r="U10" s="8" t="s">
        <v>95</v>
      </c>
      <c r="V10" s="2"/>
      <c r="W10" s="2"/>
      <c r="X10" s="2"/>
      <c r="Y10" s="2"/>
    </row>
    <row r="11" spans="1:25" ht="36">
      <c r="A11" s="4" t="s">
        <v>17</v>
      </c>
      <c r="B11" s="2"/>
      <c r="C11" s="7">
        <v>0</v>
      </c>
      <c r="D11" s="8"/>
      <c r="E11" s="7">
        <v>0</v>
      </c>
      <c r="F11" s="8"/>
      <c r="G11" s="7">
        <v>6865131425</v>
      </c>
      <c r="H11" s="8"/>
      <c r="I11" s="7">
        <v>6865131425</v>
      </c>
      <c r="J11" s="8"/>
      <c r="K11" s="8" t="s">
        <v>96</v>
      </c>
      <c r="L11" s="8"/>
      <c r="M11" s="7">
        <v>0</v>
      </c>
      <c r="N11" s="8"/>
      <c r="O11" s="7">
        <v>0</v>
      </c>
      <c r="P11" s="8"/>
      <c r="Q11" s="7">
        <v>43440951676</v>
      </c>
      <c r="R11" s="8"/>
      <c r="S11" s="7">
        <v>43440951676</v>
      </c>
      <c r="T11" s="8"/>
      <c r="U11" s="8" t="s">
        <v>97</v>
      </c>
      <c r="V11" s="2"/>
      <c r="W11" s="2"/>
      <c r="X11" s="2"/>
      <c r="Y11" s="2"/>
    </row>
    <row r="12" spans="1:25" ht="36">
      <c r="A12" s="4" t="s">
        <v>25</v>
      </c>
      <c r="B12" s="2"/>
      <c r="C12" s="7">
        <v>0</v>
      </c>
      <c r="D12" s="8"/>
      <c r="E12" s="7">
        <v>0</v>
      </c>
      <c r="F12" s="8"/>
      <c r="G12" s="7">
        <v>36240016010</v>
      </c>
      <c r="H12" s="8"/>
      <c r="I12" s="7">
        <v>36240016010</v>
      </c>
      <c r="J12" s="8"/>
      <c r="K12" s="8" t="s">
        <v>98</v>
      </c>
      <c r="L12" s="8"/>
      <c r="M12" s="7">
        <v>0</v>
      </c>
      <c r="N12" s="8"/>
      <c r="O12" s="7">
        <v>0</v>
      </c>
      <c r="P12" s="8"/>
      <c r="Q12" s="7">
        <v>67643519759</v>
      </c>
      <c r="R12" s="8"/>
      <c r="S12" s="7">
        <v>67643519759</v>
      </c>
      <c r="T12" s="8"/>
      <c r="U12" s="8" t="s">
        <v>99</v>
      </c>
      <c r="V12" s="2"/>
      <c r="W12" s="2"/>
      <c r="X12" s="2"/>
      <c r="Y12" s="2"/>
    </row>
    <row r="13" spans="1:25" ht="36">
      <c r="A13" s="4" t="s">
        <v>23</v>
      </c>
      <c r="B13" s="2"/>
      <c r="C13" s="7">
        <v>0</v>
      </c>
      <c r="D13" s="8"/>
      <c r="E13" s="7">
        <v>0</v>
      </c>
      <c r="F13" s="8"/>
      <c r="G13" s="7">
        <v>656342704</v>
      </c>
      <c r="H13" s="8"/>
      <c r="I13" s="7">
        <v>656342704</v>
      </c>
      <c r="J13" s="8"/>
      <c r="K13" s="8" t="s">
        <v>100</v>
      </c>
      <c r="L13" s="8"/>
      <c r="M13" s="7">
        <v>0</v>
      </c>
      <c r="N13" s="8"/>
      <c r="O13" s="7">
        <v>0</v>
      </c>
      <c r="P13" s="8"/>
      <c r="Q13" s="7">
        <v>1135802632</v>
      </c>
      <c r="R13" s="8"/>
      <c r="S13" s="7">
        <v>1135802632</v>
      </c>
      <c r="T13" s="8"/>
      <c r="U13" s="8" t="s">
        <v>101</v>
      </c>
      <c r="V13" s="2"/>
      <c r="W13" s="2"/>
      <c r="X13" s="2"/>
      <c r="Y13" s="2"/>
    </row>
    <row r="14" spans="1:25" ht="36">
      <c r="A14" s="4" t="s">
        <v>25</v>
      </c>
      <c r="B14" s="2"/>
      <c r="C14" s="7">
        <v>0</v>
      </c>
      <c r="D14" s="8"/>
      <c r="E14" s="7">
        <v>8955209315</v>
      </c>
      <c r="F14" s="8"/>
      <c r="G14" s="7">
        <v>0</v>
      </c>
      <c r="H14" s="8"/>
      <c r="I14" s="7">
        <v>8955209315</v>
      </c>
      <c r="J14" s="8"/>
      <c r="K14" s="8" t="s">
        <v>102</v>
      </c>
      <c r="L14" s="8"/>
      <c r="M14" s="7">
        <v>1397129187</v>
      </c>
      <c r="N14" s="8"/>
      <c r="O14" s="7">
        <v>184523142</v>
      </c>
      <c r="P14" s="8"/>
      <c r="Q14" s="7">
        <v>0</v>
      </c>
      <c r="R14" s="8"/>
      <c r="S14" s="7">
        <v>1581652329</v>
      </c>
      <c r="T14" s="8"/>
      <c r="U14" s="8" t="s">
        <v>103</v>
      </c>
      <c r="V14" s="2"/>
      <c r="W14" s="2"/>
      <c r="X14" s="2"/>
      <c r="Y14" s="2"/>
    </row>
    <row r="15" spans="1:25" ht="36">
      <c r="A15" s="4" t="s">
        <v>19</v>
      </c>
      <c r="B15" s="2"/>
      <c r="C15" s="7">
        <v>0</v>
      </c>
      <c r="D15" s="8"/>
      <c r="E15" s="7">
        <v>753152827</v>
      </c>
      <c r="F15" s="8"/>
      <c r="G15" s="7">
        <v>0</v>
      </c>
      <c r="H15" s="8"/>
      <c r="I15" s="7">
        <v>753152827</v>
      </c>
      <c r="J15" s="8"/>
      <c r="K15" s="8" t="s">
        <v>104</v>
      </c>
      <c r="L15" s="8"/>
      <c r="M15" s="7">
        <v>151336553</v>
      </c>
      <c r="N15" s="8"/>
      <c r="O15" s="7">
        <v>-157028992</v>
      </c>
      <c r="P15" s="8"/>
      <c r="Q15" s="7">
        <v>0</v>
      </c>
      <c r="R15" s="8"/>
      <c r="S15" s="7">
        <v>-5692439</v>
      </c>
      <c r="T15" s="8"/>
      <c r="U15" s="8" t="s">
        <v>105</v>
      </c>
      <c r="V15" s="2"/>
      <c r="W15" s="2"/>
      <c r="X15" s="2"/>
      <c r="Y15" s="2"/>
    </row>
    <row r="16" spans="1:25" ht="36">
      <c r="A16" s="4" t="s">
        <v>15</v>
      </c>
      <c r="B16" s="2"/>
      <c r="C16" s="7">
        <v>0</v>
      </c>
      <c r="D16" s="8"/>
      <c r="E16" s="7">
        <v>1826851817</v>
      </c>
      <c r="F16" s="8"/>
      <c r="G16" s="7">
        <v>0</v>
      </c>
      <c r="H16" s="8"/>
      <c r="I16" s="7">
        <v>1826851817</v>
      </c>
      <c r="J16" s="8"/>
      <c r="K16" s="8" t="s">
        <v>106</v>
      </c>
      <c r="L16" s="8"/>
      <c r="M16" s="7">
        <v>562027977</v>
      </c>
      <c r="N16" s="8"/>
      <c r="O16" s="7">
        <v>1855303339</v>
      </c>
      <c r="P16" s="8"/>
      <c r="Q16" s="7">
        <v>0</v>
      </c>
      <c r="R16" s="8"/>
      <c r="S16" s="7">
        <v>2417331316</v>
      </c>
      <c r="T16" s="8"/>
      <c r="U16" s="8" t="s">
        <v>107</v>
      </c>
      <c r="V16" s="2"/>
      <c r="W16" s="2"/>
      <c r="X16" s="2"/>
      <c r="Y16" s="2"/>
    </row>
    <row r="17" spans="1:25" ht="36">
      <c r="A17" s="4" t="s">
        <v>17</v>
      </c>
      <c r="B17" s="2"/>
      <c r="C17" s="7">
        <v>0</v>
      </c>
      <c r="D17" s="8"/>
      <c r="E17" s="7">
        <v>-18087469548</v>
      </c>
      <c r="F17" s="8"/>
      <c r="G17" s="7">
        <v>0</v>
      </c>
      <c r="H17" s="8"/>
      <c r="I17" s="7">
        <v>-18087469548</v>
      </c>
      <c r="J17" s="8"/>
      <c r="K17" s="8" t="s">
        <v>108</v>
      </c>
      <c r="L17" s="8"/>
      <c r="M17" s="7">
        <v>0</v>
      </c>
      <c r="N17" s="8"/>
      <c r="O17" s="7">
        <v>-21381014650</v>
      </c>
      <c r="P17" s="8"/>
      <c r="Q17" s="7">
        <v>0</v>
      </c>
      <c r="R17" s="8"/>
      <c r="S17" s="7">
        <v>-21381014650</v>
      </c>
      <c r="T17" s="8"/>
      <c r="U17" s="8" t="s">
        <v>109</v>
      </c>
      <c r="V17" s="2"/>
      <c r="W17" s="2"/>
      <c r="X17" s="2"/>
      <c r="Y17" s="2"/>
    </row>
    <row r="18" spans="1:25" ht="36">
      <c r="A18" s="4" t="s">
        <v>23</v>
      </c>
      <c r="B18" s="2"/>
      <c r="C18" s="7">
        <v>0</v>
      </c>
      <c r="D18" s="8"/>
      <c r="E18" s="7">
        <v>-8422900693</v>
      </c>
      <c r="F18" s="8"/>
      <c r="G18" s="7">
        <v>0</v>
      </c>
      <c r="H18" s="8"/>
      <c r="I18" s="7">
        <v>-8422900693</v>
      </c>
      <c r="J18" s="8"/>
      <c r="K18" s="8" t="s">
        <v>110</v>
      </c>
      <c r="L18" s="8"/>
      <c r="M18" s="7">
        <v>0</v>
      </c>
      <c r="N18" s="8"/>
      <c r="O18" s="7">
        <v>-7484373688</v>
      </c>
      <c r="P18" s="8"/>
      <c r="Q18" s="7">
        <v>0</v>
      </c>
      <c r="R18" s="8"/>
      <c r="S18" s="7">
        <v>-7484373688</v>
      </c>
      <c r="T18" s="8"/>
      <c r="U18" s="8" t="s">
        <v>111</v>
      </c>
      <c r="V18" s="2"/>
      <c r="W18" s="2"/>
      <c r="X18" s="2"/>
      <c r="Y18" s="2"/>
    </row>
    <row r="19" spans="1:25" ht="36">
      <c r="A19" s="4" t="s">
        <v>21</v>
      </c>
      <c r="B19" s="2"/>
      <c r="C19" s="7">
        <v>0</v>
      </c>
      <c r="D19" s="8"/>
      <c r="E19" s="7">
        <v>-1262526372</v>
      </c>
      <c r="F19" s="8"/>
      <c r="G19" s="7">
        <v>0</v>
      </c>
      <c r="H19" s="8"/>
      <c r="I19" s="7">
        <v>-1262526372</v>
      </c>
      <c r="J19" s="8"/>
      <c r="K19" s="8" t="s">
        <v>112</v>
      </c>
      <c r="L19" s="8"/>
      <c r="M19" s="7">
        <v>0</v>
      </c>
      <c r="N19" s="8"/>
      <c r="O19" s="7">
        <v>-1926895408</v>
      </c>
      <c r="P19" s="8"/>
      <c r="Q19" s="7">
        <v>0</v>
      </c>
      <c r="R19" s="8"/>
      <c r="S19" s="7">
        <v>-1926895408</v>
      </c>
      <c r="T19" s="8"/>
      <c r="U19" s="8" t="s">
        <v>113</v>
      </c>
      <c r="V19" s="2"/>
      <c r="W19" s="2"/>
      <c r="X19" s="2"/>
      <c r="Y19" s="2"/>
    </row>
    <row r="20" spans="1:25" ht="36.75" thickBot="1">
      <c r="A20" s="2"/>
      <c r="B20" s="2"/>
      <c r="C20" s="16">
        <f>SUM(C8:C19)</f>
        <v>0</v>
      </c>
      <c r="D20" s="15"/>
      <c r="E20" s="16">
        <f>SUM(E8:E19)</f>
        <v>-16237682654</v>
      </c>
      <c r="F20" s="15"/>
      <c r="G20" s="16">
        <f>SUM(G8:G19)</f>
        <v>60134160466</v>
      </c>
      <c r="H20" s="15"/>
      <c r="I20" s="16">
        <f>SUM(I8:I19)</f>
        <v>43896477812</v>
      </c>
      <c r="J20" s="15"/>
      <c r="K20" s="17">
        <f>K8+K9+K10+K11+K12+K13+K14+K15+K16+K17+K18+K19</f>
        <v>0.92090000000000016</v>
      </c>
      <c r="L20" s="15"/>
      <c r="M20" s="16">
        <f>SUM(M8:M19)</f>
        <v>2110493717</v>
      </c>
      <c r="N20" s="15"/>
      <c r="O20" s="16">
        <f>SUM(O8:O19)</f>
        <v>-28909486257</v>
      </c>
      <c r="P20" s="15"/>
      <c r="Q20" s="16">
        <f>SUM(Q8:Q19)</f>
        <v>131182401342</v>
      </c>
      <c r="R20" s="15"/>
      <c r="S20" s="16">
        <f>SUM(S8:S19)</f>
        <v>104383408802</v>
      </c>
      <c r="T20" s="15"/>
      <c r="U20" s="17">
        <f>U8+U9+U10+U11+U12+U13+U14+U15+U16+U17+U18+U19</f>
        <v>0.93650000000000011</v>
      </c>
      <c r="V20" s="2"/>
      <c r="W20" s="2"/>
      <c r="X20" s="2"/>
      <c r="Y20" s="2"/>
    </row>
    <row r="21" spans="1:25" ht="34.5" thickTop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33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3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33.7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33.7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rightToLeft="1" view="pageBreakPreview" zoomScale="60" zoomScaleNormal="100" workbookViewId="0">
      <selection activeCell="A6" sqref="A6:A7"/>
    </sheetView>
  </sheetViews>
  <sheetFormatPr defaultRowHeight="15"/>
  <cols>
    <col min="1" max="1" width="16.57031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9.140625" style="1" bestFit="1" customWidth="1"/>
    <col min="6" max="6" width="1" style="1" customWidth="1"/>
    <col min="7" max="7" width="21.140625" style="1" bestFit="1" customWidth="1"/>
    <col min="8" max="8" width="1" style="1" customWidth="1"/>
    <col min="9" max="9" width="9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6">
      <c r="A3" s="2"/>
      <c r="B3" s="2"/>
      <c r="C3" s="3" t="s">
        <v>64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6">
      <c r="A6" s="3" t="s">
        <v>68</v>
      </c>
      <c r="B6" s="2"/>
      <c r="C6" s="3" t="s">
        <v>66</v>
      </c>
      <c r="D6" s="3" t="s">
        <v>66</v>
      </c>
      <c r="E6" s="3" t="s">
        <v>66</v>
      </c>
      <c r="F6" s="3" t="s">
        <v>66</v>
      </c>
      <c r="G6" s="3" t="s">
        <v>66</v>
      </c>
      <c r="H6" s="3" t="s">
        <v>66</v>
      </c>
      <c r="I6" s="3" t="s">
        <v>66</v>
      </c>
      <c r="J6" s="2"/>
      <c r="K6" s="3" t="s">
        <v>67</v>
      </c>
      <c r="L6" s="3" t="s">
        <v>67</v>
      </c>
      <c r="M6" s="3" t="s">
        <v>67</v>
      </c>
      <c r="N6" s="3" t="s">
        <v>67</v>
      </c>
      <c r="O6" s="3" t="s">
        <v>67</v>
      </c>
      <c r="P6" s="3" t="s">
        <v>67</v>
      </c>
      <c r="Q6" s="3" t="s">
        <v>67</v>
      </c>
      <c r="R6" s="2"/>
      <c r="S6" s="2"/>
      <c r="T6" s="2"/>
      <c r="U6" s="2"/>
    </row>
    <row r="7" spans="1:21" ht="36">
      <c r="A7" s="3" t="s">
        <v>68</v>
      </c>
      <c r="B7" s="2"/>
      <c r="C7" s="3" t="s">
        <v>114</v>
      </c>
      <c r="D7" s="2"/>
      <c r="E7" s="3" t="s">
        <v>87</v>
      </c>
      <c r="F7" s="2"/>
      <c r="G7" s="3" t="s">
        <v>88</v>
      </c>
      <c r="H7" s="2"/>
      <c r="I7" s="3" t="s">
        <v>115</v>
      </c>
      <c r="J7" s="2"/>
      <c r="K7" s="3" t="s">
        <v>114</v>
      </c>
      <c r="L7" s="2"/>
      <c r="M7" s="3" t="s">
        <v>87</v>
      </c>
      <c r="N7" s="2"/>
      <c r="O7" s="3" t="s">
        <v>88</v>
      </c>
      <c r="P7" s="2"/>
      <c r="Q7" s="3" t="s">
        <v>115</v>
      </c>
      <c r="R7" s="2"/>
      <c r="S7" s="2"/>
      <c r="T7" s="2"/>
      <c r="U7" s="2"/>
    </row>
    <row r="8" spans="1:21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rightToLeft="1" view="pageBreakPreview" zoomScale="60" zoomScaleNormal="100" workbookViewId="0">
      <selection activeCell="E9" sqref="E9:K9"/>
    </sheetView>
  </sheetViews>
  <sheetFormatPr defaultRowHeight="15"/>
  <cols>
    <col min="1" max="1" width="32" style="1" bestFit="1" customWidth="1"/>
    <col min="2" max="2" width="1" style="1" customWidth="1"/>
    <col min="3" max="3" width="35" style="1" bestFit="1" customWidth="1"/>
    <col min="4" max="4" width="1" style="1" customWidth="1"/>
    <col min="5" max="5" width="53.28515625" style="1" bestFit="1" customWidth="1"/>
    <col min="6" max="6" width="1" style="1" customWidth="1"/>
    <col min="7" max="7" width="45.85546875" style="1" bestFit="1" customWidth="1"/>
    <col min="8" max="8" width="1" style="1" customWidth="1"/>
    <col min="9" max="9" width="53.28515625" style="1" bestFit="1" customWidth="1"/>
    <col min="10" max="10" width="1" style="1" customWidth="1"/>
    <col min="11" max="11" width="45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8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36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</row>
    <row r="3" spans="1:18" ht="36">
      <c r="A3" s="2"/>
      <c r="B3" s="3" t="s">
        <v>64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</row>
    <row r="4" spans="1:18" ht="36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</row>
    <row r="5" spans="1:18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36">
      <c r="A6" s="10" t="s">
        <v>116</v>
      </c>
      <c r="B6" s="10" t="s">
        <v>116</v>
      </c>
      <c r="C6" s="10" t="s">
        <v>116</v>
      </c>
      <c r="D6" s="2"/>
      <c r="E6" s="10" t="s">
        <v>66</v>
      </c>
      <c r="F6" s="10" t="s">
        <v>66</v>
      </c>
      <c r="G6" s="10" t="s">
        <v>66</v>
      </c>
      <c r="H6" s="2"/>
      <c r="I6" s="10" t="s">
        <v>67</v>
      </c>
      <c r="J6" s="10" t="s">
        <v>67</v>
      </c>
      <c r="K6" s="10" t="s">
        <v>67</v>
      </c>
      <c r="L6" s="2"/>
      <c r="M6" s="2"/>
      <c r="N6" s="2"/>
      <c r="O6" s="2"/>
      <c r="P6" s="2"/>
      <c r="Q6" s="2"/>
      <c r="R6" s="2"/>
    </row>
    <row r="7" spans="1:18" ht="36">
      <c r="A7" s="10" t="s">
        <v>117</v>
      </c>
      <c r="B7" s="2"/>
      <c r="C7" s="10" t="s">
        <v>50</v>
      </c>
      <c r="D7" s="2"/>
      <c r="E7" s="10" t="s">
        <v>118</v>
      </c>
      <c r="F7" s="2"/>
      <c r="G7" s="10" t="s">
        <v>119</v>
      </c>
      <c r="H7" s="2"/>
      <c r="I7" s="10" t="s">
        <v>118</v>
      </c>
      <c r="J7" s="2"/>
      <c r="K7" s="10" t="s">
        <v>119</v>
      </c>
      <c r="L7" s="2"/>
      <c r="M7" s="2"/>
      <c r="N7" s="2"/>
      <c r="O7" s="2"/>
      <c r="P7" s="2"/>
      <c r="Q7" s="2"/>
      <c r="R7" s="2"/>
    </row>
    <row r="8" spans="1:18" ht="36">
      <c r="A8" s="4" t="s">
        <v>56</v>
      </c>
      <c r="B8" s="2"/>
      <c r="C8" s="2" t="s">
        <v>57</v>
      </c>
      <c r="D8" s="2"/>
      <c r="E8" s="5">
        <v>26247495</v>
      </c>
      <c r="F8" s="2"/>
      <c r="G8" s="2">
        <v>0</v>
      </c>
      <c r="H8" s="2"/>
      <c r="I8" s="5">
        <v>28139990</v>
      </c>
      <c r="J8" s="2"/>
      <c r="K8" s="2">
        <v>0</v>
      </c>
      <c r="L8" s="2"/>
      <c r="M8" s="2"/>
      <c r="N8" s="2"/>
      <c r="O8" s="2"/>
      <c r="P8" s="2"/>
      <c r="Q8" s="2"/>
      <c r="R8" s="2"/>
    </row>
    <row r="9" spans="1:18" ht="36.75" thickBot="1">
      <c r="A9" s="2"/>
      <c r="B9" s="2"/>
      <c r="C9" s="2"/>
      <c r="D9" s="2"/>
      <c r="E9" s="18">
        <f>SUM(E8)</f>
        <v>26247495</v>
      </c>
      <c r="F9" s="4"/>
      <c r="G9" s="19">
        <f>SUM(G8)</f>
        <v>0</v>
      </c>
      <c r="H9" s="4"/>
      <c r="I9" s="18">
        <f>SUM(I8)</f>
        <v>28139990</v>
      </c>
      <c r="J9" s="4"/>
      <c r="K9" s="19">
        <f>SUM(K8)</f>
        <v>0</v>
      </c>
      <c r="L9" s="2"/>
      <c r="M9" s="2"/>
      <c r="N9" s="2"/>
      <c r="O9" s="2"/>
      <c r="P9" s="2"/>
      <c r="Q9" s="2"/>
      <c r="R9" s="2"/>
    </row>
    <row r="10" spans="1:18" ht="34.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5">
        <f>SUM(E8)</f>
        <v>26247495</v>
      </c>
      <c r="L20" s="2"/>
      <c r="M20" s="2"/>
      <c r="N20" s="2"/>
      <c r="O20" s="2"/>
      <c r="P20" s="2"/>
      <c r="Q20" s="2"/>
      <c r="R20" s="2"/>
    </row>
    <row r="21" spans="1:18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rightToLeft="1" view="pageBreakPreview" zoomScale="60" zoomScaleNormal="100" workbookViewId="0">
      <selection activeCell="G18" sqref="G18"/>
    </sheetView>
  </sheetViews>
  <sheetFormatPr defaultRowHeight="15"/>
  <cols>
    <col min="1" max="1" width="67.57031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20.8554687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11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6">
      <c r="A2" s="3" t="s">
        <v>0</v>
      </c>
      <c r="B2" s="3"/>
      <c r="C2" s="3"/>
      <c r="D2" s="3"/>
      <c r="E2" s="3"/>
      <c r="F2" s="2"/>
      <c r="G2" s="2"/>
      <c r="H2" s="2"/>
      <c r="I2" s="2"/>
      <c r="J2" s="2"/>
      <c r="K2" s="2"/>
    </row>
    <row r="3" spans="1:11" ht="36">
      <c r="A3" s="3" t="s">
        <v>64</v>
      </c>
      <c r="B3" s="3"/>
      <c r="C3" s="3"/>
      <c r="D3" s="3"/>
      <c r="E3" s="3"/>
      <c r="F3" s="2"/>
      <c r="G3" s="2"/>
      <c r="H3" s="2"/>
      <c r="I3" s="2"/>
      <c r="J3" s="2"/>
      <c r="K3" s="2"/>
    </row>
    <row r="4" spans="1:11" ht="36">
      <c r="A4" s="3" t="s">
        <v>2</v>
      </c>
      <c r="B4" s="3"/>
      <c r="C4" s="3"/>
      <c r="D4" s="3"/>
      <c r="E4" s="3"/>
      <c r="F4" s="3"/>
      <c r="G4" s="2"/>
      <c r="H4" s="2"/>
      <c r="I4" s="2"/>
      <c r="J4" s="2"/>
      <c r="K4" s="2"/>
    </row>
    <row r="5" spans="1:11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36">
      <c r="A6" s="9" t="s">
        <v>120</v>
      </c>
      <c r="B6" s="2"/>
      <c r="C6" s="10" t="s">
        <v>66</v>
      </c>
      <c r="D6" s="2"/>
      <c r="E6" s="10" t="s">
        <v>6</v>
      </c>
      <c r="F6" s="2"/>
      <c r="G6" s="2"/>
      <c r="H6" s="2"/>
      <c r="I6" s="2"/>
      <c r="J6" s="2"/>
      <c r="K6" s="2"/>
    </row>
    <row r="7" spans="1:11" ht="36">
      <c r="A7" s="10" t="s">
        <v>120</v>
      </c>
      <c r="B7" s="2"/>
      <c r="C7" s="10" t="s">
        <v>53</v>
      </c>
      <c r="D7" s="2"/>
      <c r="E7" s="10" t="s">
        <v>53</v>
      </c>
      <c r="F7" s="2"/>
      <c r="G7" s="2"/>
      <c r="H7" s="2"/>
      <c r="I7" s="2"/>
      <c r="J7" s="2"/>
      <c r="K7" s="2"/>
    </row>
    <row r="8" spans="1:11" ht="36">
      <c r="A8" s="4" t="s">
        <v>120</v>
      </c>
      <c r="B8" s="2"/>
      <c r="C8" s="5">
        <v>0</v>
      </c>
      <c r="D8" s="2"/>
      <c r="E8" s="5">
        <v>2242679</v>
      </c>
      <c r="F8" s="2"/>
      <c r="G8" s="2"/>
      <c r="H8" s="2"/>
      <c r="I8" s="2"/>
      <c r="J8" s="2"/>
      <c r="K8" s="2"/>
    </row>
    <row r="9" spans="1:11" ht="36">
      <c r="A9" s="4" t="s">
        <v>121</v>
      </c>
      <c r="B9" s="2"/>
      <c r="C9" s="5">
        <v>0</v>
      </c>
      <c r="D9" s="2"/>
      <c r="E9" s="5">
        <v>0</v>
      </c>
      <c r="F9" s="2"/>
      <c r="G9" s="2"/>
      <c r="H9" s="2"/>
      <c r="I9" s="2"/>
      <c r="J9" s="2"/>
      <c r="K9" s="2"/>
    </row>
    <row r="10" spans="1:11" ht="36">
      <c r="A10" s="4" t="s">
        <v>122</v>
      </c>
      <c r="B10" s="2"/>
      <c r="C10" s="5">
        <v>0</v>
      </c>
      <c r="D10" s="2"/>
      <c r="E10" s="5">
        <v>0</v>
      </c>
      <c r="F10" s="2"/>
      <c r="G10" s="2"/>
      <c r="H10" s="2"/>
      <c r="I10" s="2"/>
      <c r="J10" s="2"/>
      <c r="K10" s="2"/>
    </row>
    <row r="11" spans="1:11" ht="36.75" thickBot="1">
      <c r="A11" s="4" t="s">
        <v>73</v>
      </c>
      <c r="B11" s="2"/>
      <c r="C11" s="18">
        <v>0</v>
      </c>
      <c r="D11" s="4"/>
      <c r="E11" s="18">
        <v>2242679</v>
      </c>
      <c r="F11" s="2"/>
      <c r="G11" s="2"/>
      <c r="H11" s="2"/>
      <c r="I11" s="2"/>
      <c r="J11" s="2"/>
      <c r="K11" s="2"/>
    </row>
    <row r="12" spans="1:11" ht="34.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</sheetData>
  <mergeCells count="8">
    <mergeCell ref="A2:E2"/>
    <mergeCell ref="A3:E3"/>
    <mergeCell ref="A4:F4"/>
    <mergeCell ref="A6:A7"/>
    <mergeCell ref="C7"/>
    <mergeCell ref="C6"/>
    <mergeCell ref="E7"/>
    <mergeCell ref="E6"/>
  </mergeCells>
  <pageMargins left="0.7" right="0.7" top="0.75" bottom="0.75" header="0.3" footer="0.3"/>
  <pageSetup scale="7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rightToLeft="1" tabSelected="1" view="pageBreakPreview" zoomScale="60" zoomScaleNormal="100" workbookViewId="0">
      <selection activeCell="E1" sqref="E1"/>
    </sheetView>
  </sheetViews>
  <sheetFormatPr defaultRowHeight="15"/>
  <cols>
    <col min="1" max="1" width="45.140625" style="1" bestFit="1" customWidth="1"/>
    <col min="2" max="2" width="1" style="1" customWidth="1"/>
    <col min="3" max="3" width="29.7109375" style="1" bestFit="1" customWidth="1"/>
    <col min="4" max="4" width="1" style="1" customWidth="1"/>
    <col min="5" max="5" width="33.28515625" style="1" bestFit="1" customWidth="1"/>
    <col min="6" max="6" width="1" style="1" customWidth="1"/>
    <col min="7" max="7" width="49.4257812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0" ht="33.7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36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</row>
    <row r="3" spans="1:10" ht="36">
      <c r="A3" s="3" t="s">
        <v>64</v>
      </c>
      <c r="B3" s="3"/>
      <c r="C3" s="3"/>
      <c r="D3" s="3"/>
      <c r="E3" s="3"/>
      <c r="F3" s="3"/>
      <c r="G3" s="3"/>
      <c r="H3" s="2"/>
      <c r="I3" s="2"/>
      <c r="J3" s="2"/>
    </row>
    <row r="4" spans="1:10" ht="36">
      <c r="A4" s="3" t="s">
        <v>2</v>
      </c>
      <c r="B4" s="3"/>
      <c r="C4" s="3"/>
      <c r="D4" s="3"/>
      <c r="E4" s="3"/>
      <c r="F4" s="3"/>
      <c r="G4" s="3"/>
      <c r="H4" s="2"/>
      <c r="I4" s="2"/>
      <c r="J4" s="2"/>
    </row>
    <row r="5" spans="1:10" ht="33.7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6">
      <c r="A6" s="10" t="s">
        <v>68</v>
      </c>
      <c r="B6" s="2"/>
      <c r="C6" s="10" t="s">
        <v>53</v>
      </c>
      <c r="D6" s="2"/>
      <c r="E6" s="10" t="s">
        <v>89</v>
      </c>
      <c r="F6" s="2"/>
      <c r="G6" s="10" t="s">
        <v>13</v>
      </c>
      <c r="H6" s="2"/>
      <c r="I6" s="2"/>
      <c r="J6" s="2"/>
    </row>
    <row r="7" spans="1:10" ht="36">
      <c r="A7" s="4" t="s">
        <v>123</v>
      </c>
      <c r="B7" s="2"/>
      <c r="C7" s="7">
        <v>43896477812</v>
      </c>
      <c r="D7" s="8"/>
      <c r="E7" s="8" t="s">
        <v>124</v>
      </c>
      <c r="F7" s="8"/>
      <c r="G7" s="8" t="s">
        <v>125</v>
      </c>
      <c r="H7" s="2"/>
      <c r="I7" s="2"/>
      <c r="J7" s="2"/>
    </row>
    <row r="8" spans="1:10" ht="36">
      <c r="A8" s="4" t="s">
        <v>126</v>
      </c>
      <c r="B8" s="2"/>
      <c r="C8" s="7">
        <v>0</v>
      </c>
      <c r="D8" s="8"/>
      <c r="E8" s="8" t="s">
        <v>127</v>
      </c>
      <c r="F8" s="8"/>
      <c r="G8" s="8" t="s">
        <v>127</v>
      </c>
      <c r="H8" s="2"/>
      <c r="I8" s="2"/>
      <c r="J8" s="2"/>
    </row>
    <row r="9" spans="1:10" ht="36">
      <c r="A9" s="4" t="s">
        <v>128</v>
      </c>
      <c r="B9" s="2"/>
      <c r="C9" s="7">
        <v>26247495</v>
      </c>
      <c r="D9" s="8"/>
      <c r="E9" s="8" t="s">
        <v>129</v>
      </c>
      <c r="F9" s="8"/>
      <c r="G9" s="8" t="s">
        <v>127</v>
      </c>
      <c r="H9" s="2"/>
      <c r="I9" s="2"/>
      <c r="J9" s="2"/>
    </row>
    <row r="10" spans="1:10" ht="36.75" thickBot="1">
      <c r="A10" s="2"/>
      <c r="B10" s="2"/>
      <c r="C10" s="16">
        <f>SUM(C7:C9)</f>
        <v>43922725307</v>
      </c>
      <c r="D10" s="15"/>
      <c r="E10" s="17">
        <f>E7+E8+E9</f>
        <v>0.92160000000000009</v>
      </c>
      <c r="F10" s="15"/>
      <c r="G10" s="17">
        <f>G7+G8+G9</f>
        <v>7.7299999999999994E-2</v>
      </c>
      <c r="H10" s="2"/>
      <c r="I10" s="2"/>
      <c r="J10" s="2"/>
    </row>
    <row r="11" spans="1:10" ht="34.5" thickTop="1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33.7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33.7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33.7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33.7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3.7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3.7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3.7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33.7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33.7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33.7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33.75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rightToLeft="1" view="pageBreakPreview" zoomScale="60" zoomScaleNormal="100" workbookViewId="0">
      <selection activeCell="C4" sqref="C4:P4"/>
    </sheetView>
  </sheetViews>
  <sheetFormatPr defaultRowHeight="15"/>
  <cols>
    <col min="1" max="1" width="17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14.7109375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6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"/>
      <c r="R4" s="2"/>
      <c r="S4" s="2"/>
      <c r="T4" s="2"/>
    </row>
    <row r="5" spans="1:20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6">
      <c r="A6" s="3" t="s">
        <v>3</v>
      </c>
      <c r="B6" s="2"/>
      <c r="C6" s="3" t="s">
        <v>4</v>
      </c>
      <c r="D6" s="3" t="s">
        <v>4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J6" s="2"/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  <c r="R6" s="2"/>
      <c r="S6" s="2"/>
      <c r="T6" s="2"/>
    </row>
    <row r="7" spans="1:20" ht="36">
      <c r="A7" s="3" t="s">
        <v>3</v>
      </c>
      <c r="B7" s="2"/>
      <c r="C7" s="3" t="s">
        <v>27</v>
      </c>
      <c r="D7" s="2"/>
      <c r="E7" s="3" t="s">
        <v>28</v>
      </c>
      <c r="F7" s="2"/>
      <c r="G7" s="3" t="s">
        <v>29</v>
      </c>
      <c r="H7" s="2"/>
      <c r="I7" s="3" t="s">
        <v>30</v>
      </c>
      <c r="J7" s="2"/>
      <c r="K7" s="3" t="s">
        <v>27</v>
      </c>
      <c r="L7" s="2"/>
      <c r="M7" s="3" t="s">
        <v>28</v>
      </c>
      <c r="N7" s="2"/>
      <c r="O7" s="3" t="s">
        <v>29</v>
      </c>
      <c r="P7" s="2"/>
      <c r="Q7" s="3" t="s">
        <v>30</v>
      </c>
      <c r="R7" s="2"/>
      <c r="S7" s="2"/>
      <c r="T7" s="2"/>
    </row>
    <row r="8" spans="1:20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</sheetData>
  <mergeCells count="14">
    <mergeCell ref="C2:O2"/>
    <mergeCell ref="C3:O3"/>
    <mergeCell ref="C4:P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"/>
  <sheetViews>
    <sheetView rightToLeft="1" view="pageBreakPreview" zoomScale="60" zoomScaleNormal="100" workbookViewId="0">
      <selection activeCell="H4" sqref="H4:AC4"/>
    </sheetView>
  </sheetViews>
  <sheetFormatPr defaultRowHeight="15"/>
  <cols>
    <col min="1" max="1" width="14.42578125" style="1" bestFit="1" customWidth="1"/>
    <col min="2" max="2" width="1" style="1" customWidth="1"/>
    <col min="3" max="3" width="34.42578125" style="1" bestFit="1" customWidth="1"/>
    <col min="4" max="4" width="1" style="1" customWidth="1"/>
    <col min="5" max="5" width="31.1406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25.140625" style="1" bestFit="1" customWidth="1"/>
    <col min="10" max="10" width="1" style="1" customWidth="1"/>
    <col min="11" max="11" width="14.7109375" style="1" bestFit="1" customWidth="1"/>
    <col min="12" max="12" width="1" style="1" customWidth="1"/>
    <col min="13" max="13" width="14.7109375" style="1" bestFit="1" customWidth="1"/>
    <col min="14" max="14" width="1" style="1" customWidth="1"/>
    <col min="15" max="15" width="9.85546875" style="1" bestFit="1" customWidth="1"/>
    <col min="16" max="16" width="1" style="1" customWidth="1"/>
    <col min="17" max="17" width="24.140625" style="1" bestFit="1" customWidth="1"/>
    <col min="18" max="18" width="1" style="1" customWidth="1"/>
    <col min="19" max="19" width="30.42578125" style="1" bestFit="1" customWidth="1"/>
    <col min="20" max="20" width="1" style="1" customWidth="1"/>
    <col min="21" max="21" width="9.85546875" style="1" customWidth="1"/>
    <col min="22" max="22" width="1" style="1" customWidth="1"/>
    <col min="23" max="23" width="24.140625" style="1" bestFit="1" customWidth="1"/>
    <col min="24" max="24" width="1" style="1" customWidth="1"/>
    <col min="25" max="25" width="9.85546875" style="1" bestFit="1" customWidth="1"/>
    <col min="26" max="26" width="1" style="1" customWidth="1"/>
    <col min="27" max="27" width="19" style="1" bestFit="1" customWidth="1"/>
    <col min="28" max="28" width="1" style="1" customWidth="1"/>
    <col min="29" max="29" width="9.85546875" style="1" bestFit="1" customWidth="1"/>
    <col min="30" max="30" width="1" style="1" customWidth="1"/>
    <col min="31" max="31" width="30.5703125" style="1" bestFit="1" customWidth="1"/>
    <col min="32" max="32" width="1" style="1" customWidth="1"/>
    <col min="33" max="33" width="24.140625" style="1" bestFit="1" customWidth="1"/>
    <col min="34" max="34" width="1" style="1" customWidth="1"/>
    <col min="35" max="35" width="30.42578125" style="1" bestFit="1" customWidth="1"/>
    <col min="36" max="36" width="1" style="1" customWidth="1"/>
    <col min="37" max="37" width="49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39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36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36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36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36">
      <c r="A6" s="3" t="s">
        <v>31</v>
      </c>
      <c r="B6" s="3" t="s">
        <v>31</v>
      </c>
      <c r="C6" s="3" t="s">
        <v>31</v>
      </c>
      <c r="D6" s="3" t="s">
        <v>31</v>
      </c>
      <c r="E6" s="3" t="s">
        <v>31</v>
      </c>
      <c r="F6" s="3" t="s">
        <v>31</v>
      </c>
      <c r="G6" s="3" t="s">
        <v>31</v>
      </c>
      <c r="H6" s="3" t="s">
        <v>31</v>
      </c>
      <c r="I6" s="3" t="s">
        <v>31</v>
      </c>
      <c r="J6" s="3" t="s">
        <v>31</v>
      </c>
      <c r="K6" s="3" t="s">
        <v>31</v>
      </c>
      <c r="L6" s="3" t="s">
        <v>31</v>
      </c>
      <c r="M6" s="3" t="s">
        <v>31</v>
      </c>
      <c r="N6" s="2"/>
      <c r="O6" s="3" t="s">
        <v>4</v>
      </c>
      <c r="P6" s="3" t="s">
        <v>4</v>
      </c>
      <c r="Q6" s="3" t="s">
        <v>4</v>
      </c>
      <c r="R6" s="3" t="s">
        <v>4</v>
      </c>
      <c r="S6" s="3" t="s">
        <v>4</v>
      </c>
      <c r="T6" s="2"/>
      <c r="U6" s="3" t="s">
        <v>5</v>
      </c>
      <c r="V6" s="3" t="s">
        <v>5</v>
      </c>
      <c r="W6" s="3" t="s">
        <v>5</v>
      </c>
      <c r="X6" s="3" t="s">
        <v>5</v>
      </c>
      <c r="Y6" s="3" t="s">
        <v>5</v>
      </c>
      <c r="Z6" s="3" t="s">
        <v>5</v>
      </c>
      <c r="AA6" s="3" t="s">
        <v>5</v>
      </c>
      <c r="AB6" s="2"/>
      <c r="AC6" s="3" t="s">
        <v>6</v>
      </c>
      <c r="AD6" s="3" t="s">
        <v>6</v>
      </c>
      <c r="AE6" s="3" t="s">
        <v>6</v>
      </c>
      <c r="AF6" s="3" t="s">
        <v>6</v>
      </c>
      <c r="AG6" s="3" t="s">
        <v>6</v>
      </c>
      <c r="AH6" s="3" t="s">
        <v>6</v>
      </c>
      <c r="AI6" s="3" t="s">
        <v>6</v>
      </c>
      <c r="AJ6" s="3" t="s">
        <v>6</v>
      </c>
      <c r="AK6" s="3" t="s">
        <v>6</v>
      </c>
      <c r="AL6" s="2"/>
      <c r="AM6" s="2"/>
    </row>
    <row r="7" spans="1:39" ht="36">
      <c r="A7" s="3" t="s">
        <v>32</v>
      </c>
      <c r="B7" s="2"/>
      <c r="C7" s="3" t="s">
        <v>33</v>
      </c>
      <c r="D7" s="2"/>
      <c r="E7" s="3" t="s">
        <v>34</v>
      </c>
      <c r="F7" s="2"/>
      <c r="G7" s="3" t="s">
        <v>35</v>
      </c>
      <c r="H7" s="2"/>
      <c r="I7" s="3" t="s">
        <v>36</v>
      </c>
      <c r="J7" s="2"/>
      <c r="K7" s="3" t="s">
        <v>37</v>
      </c>
      <c r="L7" s="2"/>
      <c r="M7" s="3" t="s">
        <v>30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38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</row>
    <row r="8" spans="1:39" ht="36">
      <c r="A8" s="3" t="s">
        <v>32</v>
      </c>
      <c r="B8" s="2"/>
      <c r="C8" s="3" t="s">
        <v>33</v>
      </c>
      <c r="D8" s="2"/>
      <c r="E8" s="3" t="s">
        <v>34</v>
      </c>
      <c r="F8" s="2"/>
      <c r="G8" s="3" t="s">
        <v>35</v>
      </c>
      <c r="H8" s="2"/>
      <c r="I8" s="3" t="s">
        <v>36</v>
      </c>
      <c r="J8" s="2"/>
      <c r="K8" s="3" t="s">
        <v>37</v>
      </c>
      <c r="L8" s="2"/>
      <c r="M8" s="3" t="s">
        <v>30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38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</row>
    <row r="9" spans="1:39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</sheetData>
  <mergeCells count="28">
    <mergeCell ref="H2:AC2"/>
    <mergeCell ref="H3:AC3"/>
    <mergeCell ref="H4:AC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rightToLeft="1" view="pageBreakPreview" zoomScale="60" zoomScaleNormal="100" workbookViewId="0">
      <selection activeCell="C4" sqref="C4:K4"/>
    </sheetView>
  </sheetViews>
  <sheetFormatPr defaultRowHeight="15"/>
  <cols>
    <col min="1" max="1" width="17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20.140625" style="1" bestFit="1" customWidth="1"/>
    <col min="6" max="6" width="1" style="1" customWidth="1"/>
    <col min="7" max="7" width="29.42578125" style="1" bestFit="1" customWidth="1"/>
    <col min="8" max="8" width="1" style="1" customWidth="1"/>
    <col min="9" max="9" width="21.140625" style="1" bestFit="1" customWidth="1"/>
    <col min="10" max="10" width="1" style="1" customWidth="1"/>
    <col min="11" max="11" width="43" style="1" bestFit="1" customWidth="1"/>
    <col min="12" max="12" width="1" style="1" customWidth="1"/>
    <col min="13" max="13" width="10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1" spans="1:19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6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</row>
    <row r="3" spans="1:19" ht="36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  <c r="Q3" s="2"/>
      <c r="R3" s="2"/>
      <c r="S3" s="2"/>
    </row>
    <row r="4" spans="1:19" ht="36">
      <c r="A4" s="2"/>
      <c r="B4" s="6" t="s">
        <v>2</v>
      </c>
      <c r="C4" s="3" t="s">
        <v>2</v>
      </c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  <c r="S4" s="2"/>
    </row>
    <row r="5" spans="1:19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6">
      <c r="A6" s="3" t="s">
        <v>3</v>
      </c>
      <c r="B6" s="2"/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2"/>
      <c r="O6" s="2"/>
      <c r="P6" s="2"/>
      <c r="Q6" s="2"/>
      <c r="R6" s="2"/>
      <c r="S6" s="2"/>
    </row>
    <row r="7" spans="1:19" ht="36">
      <c r="A7" s="3" t="s">
        <v>3</v>
      </c>
      <c r="B7" s="2"/>
      <c r="C7" s="3" t="s">
        <v>7</v>
      </c>
      <c r="D7" s="2"/>
      <c r="E7" s="3" t="s">
        <v>39</v>
      </c>
      <c r="F7" s="2"/>
      <c r="G7" s="3" t="s">
        <v>40</v>
      </c>
      <c r="H7" s="2"/>
      <c r="I7" s="3" t="s">
        <v>41</v>
      </c>
      <c r="J7" s="2"/>
      <c r="K7" s="3" t="s">
        <v>42</v>
      </c>
      <c r="L7" s="2"/>
      <c r="M7" s="3" t="s">
        <v>43</v>
      </c>
      <c r="N7" s="2"/>
      <c r="O7" s="2"/>
      <c r="P7" s="2"/>
      <c r="Q7" s="2"/>
      <c r="R7" s="2"/>
      <c r="S7" s="2"/>
    </row>
    <row r="8" spans="1:19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</sheetData>
  <mergeCells count="11">
    <mergeCell ref="K7"/>
    <mergeCell ref="M7"/>
    <mergeCell ref="C6:M6"/>
    <mergeCell ref="B2:K2"/>
    <mergeCell ref="B3:K3"/>
    <mergeCell ref="C4:K4"/>
    <mergeCell ref="A6:A7"/>
    <mergeCell ref="C7"/>
    <mergeCell ref="E7"/>
    <mergeCell ref="G7"/>
    <mergeCell ref="I7"/>
  </mergeCells>
  <pageMargins left="0.7" right="0.7" top="0.75" bottom="0.75" header="0.3" footer="0.3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rightToLeft="1" view="pageBreakPreview" zoomScale="60" zoomScaleNormal="100" workbookViewId="0">
      <selection activeCell="G4" sqref="G4:Y4"/>
    </sheetView>
  </sheetViews>
  <sheetFormatPr defaultRowHeight="15"/>
  <cols>
    <col min="1" max="1" width="68" style="1" bestFit="1" customWidth="1"/>
    <col min="2" max="2" width="1" style="1" customWidth="1"/>
    <col min="3" max="3" width="25.140625" style="1" bestFit="1" customWidth="1"/>
    <col min="4" max="4" width="1" style="1" customWidth="1"/>
    <col min="5" max="5" width="14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31.140625" style="1" bestFit="1" customWidth="1"/>
    <col min="10" max="10" width="1" style="1" customWidth="1"/>
    <col min="11" max="11" width="9.85546875" style="1" bestFit="1" customWidth="1"/>
    <col min="12" max="12" width="1" style="1" customWidth="1"/>
    <col min="13" max="13" width="24.140625" style="1" bestFit="1" customWidth="1"/>
    <col min="14" max="14" width="1" style="1" customWidth="1"/>
    <col min="15" max="15" width="30.42578125" style="1" bestFit="1" customWidth="1"/>
    <col min="16" max="16" width="1" style="1" customWidth="1"/>
    <col min="17" max="17" width="9.85546875" style="1" bestFit="1" customWidth="1"/>
    <col min="18" max="18" width="1" style="1" customWidth="1"/>
    <col min="19" max="19" width="24.140625" style="1" bestFit="1" customWidth="1"/>
    <col min="20" max="20" width="1" style="1" customWidth="1"/>
    <col min="21" max="21" width="9.85546875" style="1" bestFit="1" customWidth="1"/>
    <col min="22" max="22" width="1" style="1" customWidth="1"/>
    <col min="23" max="23" width="19" style="1" bestFit="1" customWidth="1"/>
    <col min="24" max="24" width="1" style="1" customWidth="1"/>
    <col min="25" max="25" width="9.85546875" style="1" bestFit="1" customWidth="1"/>
    <col min="26" max="26" width="1" style="1" customWidth="1"/>
    <col min="27" max="27" width="24.140625" style="1" bestFit="1" customWidth="1"/>
    <col min="28" max="28" width="1" style="1" customWidth="1"/>
    <col min="29" max="29" width="30.42578125" style="1" bestFit="1" customWidth="1"/>
    <col min="30" max="30" width="1" style="1" customWidth="1"/>
    <col min="31" max="31" width="34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4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36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  <c r="AH2" s="2"/>
    </row>
    <row r="3" spans="1:34" ht="36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  <c r="AH3" s="2"/>
    </row>
    <row r="4" spans="1:34" ht="36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  <c r="AF4" s="2"/>
      <c r="AG4" s="2"/>
      <c r="AH4" s="2"/>
    </row>
    <row r="5" spans="1:34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36">
      <c r="A6" s="3" t="s">
        <v>44</v>
      </c>
      <c r="B6" s="3" t="s">
        <v>44</v>
      </c>
      <c r="C6" s="3" t="s">
        <v>44</v>
      </c>
      <c r="D6" s="3" t="s">
        <v>44</v>
      </c>
      <c r="E6" s="3" t="s">
        <v>44</v>
      </c>
      <c r="F6" s="3" t="s">
        <v>44</v>
      </c>
      <c r="G6" s="3" t="s">
        <v>44</v>
      </c>
      <c r="H6" s="3" t="s">
        <v>44</v>
      </c>
      <c r="I6" s="3" t="s">
        <v>44</v>
      </c>
      <c r="J6" s="2"/>
      <c r="K6" s="3" t="s">
        <v>4</v>
      </c>
      <c r="L6" s="3" t="s">
        <v>4</v>
      </c>
      <c r="M6" s="3" t="s">
        <v>4</v>
      </c>
      <c r="N6" s="3" t="s">
        <v>4</v>
      </c>
      <c r="O6" s="3" t="s">
        <v>4</v>
      </c>
      <c r="P6" s="2"/>
      <c r="Q6" s="3" t="s">
        <v>5</v>
      </c>
      <c r="R6" s="3" t="s">
        <v>5</v>
      </c>
      <c r="S6" s="3" t="s">
        <v>5</v>
      </c>
      <c r="T6" s="3" t="s">
        <v>5</v>
      </c>
      <c r="U6" s="3" t="s">
        <v>5</v>
      </c>
      <c r="V6" s="3" t="s">
        <v>5</v>
      </c>
      <c r="W6" s="3" t="s">
        <v>5</v>
      </c>
      <c r="X6" s="2"/>
      <c r="Y6" s="3" t="s">
        <v>6</v>
      </c>
      <c r="Z6" s="3" t="s">
        <v>6</v>
      </c>
      <c r="AA6" s="3" t="s">
        <v>6</v>
      </c>
      <c r="AB6" s="3" t="s">
        <v>6</v>
      </c>
      <c r="AC6" s="3" t="s">
        <v>6</v>
      </c>
      <c r="AD6" s="3" t="s">
        <v>6</v>
      </c>
      <c r="AE6" s="3" t="s">
        <v>6</v>
      </c>
      <c r="AF6" s="2"/>
      <c r="AG6" s="2"/>
      <c r="AH6" s="2"/>
    </row>
    <row r="7" spans="1:34" ht="36">
      <c r="A7" s="3" t="s">
        <v>45</v>
      </c>
      <c r="B7" s="2"/>
      <c r="C7" s="3" t="s">
        <v>36</v>
      </c>
      <c r="D7" s="2"/>
      <c r="E7" s="3" t="s">
        <v>37</v>
      </c>
      <c r="F7" s="2"/>
      <c r="G7" s="3" t="s">
        <v>46</v>
      </c>
      <c r="H7" s="2"/>
      <c r="I7" s="3" t="s">
        <v>34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47</v>
      </c>
      <c r="AF7" s="2"/>
      <c r="AG7" s="2"/>
      <c r="AH7" s="2"/>
    </row>
    <row r="8" spans="1:34" ht="36">
      <c r="A8" s="3" t="s">
        <v>45</v>
      </c>
      <c r="B8" s="2"/>
      <c r="C8" s="3" t="s">
        <v>36</v>
      </c>
      <c r="D8" s="2"/>
      <c r="E8" s="3" t="s">
        <v>37</v>
      </c>
      <c r="F8" s="2"/>
      <c r="G8" s="3" t="s">
        <v>46</v>
      </c>
      <c r="H8" s="2"/>
      <c r="I8" s="3" t="s">
        <v>34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47</v>
      </c>
      <c r="AF8" s="2"/>
      <c r="AG8" s="2"/>
      <c r="AH8" s="2"/>
    </row>
    <row r="9" spans="1:34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rightToLeft="1" view="pageBreakPreview" zoomScale="60" zoomScaleNormal="100" workbookViewId="0">
      <selection activeCell="S11" sqref="S11"/>
    </sheetView>
  </sheetViews>
  <sheetFormatPr defaultRowHeight="15"/>
  <cols>
    <col min="1" max="1" width="32" style="1" bestFit="1" customWidth="1"/>
    <col min="2" max="2" width="1" style="1" customWidth="1"/>
    <col min="3" max="3" width="35" style="1" bestFit="1" customWidth="1"/>
    <col min="4" max="4" width="1" style="1" customWidth="1"/>
    <col min="5" max="5" width="25.425781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14.7109375" style="1" bestFit="1" customWidth="1"/>
    <col min="10" max="10" width="1" style="1" customWidth="1"/>
    <col min="11" max="11" width="26.7109375" style="1" bestFit="1" customWidth="1"/>
    <col min="12" max="12" width="1" style="1" customWidth="1"/>
    <col min="13" max="13" width="31.14062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26.5703125" style="1" bestFit="1" customWidth="1"/>
    <col min="18" max="18" width="1" style="1" customWidth="1"/>
    <col min="19" max="19" width="34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3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6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6">
      <c r="A6" s="9" t="s">
        <v>48</v>
      </c>
      <c r="B6" s="2"/>
      <c r="C6" s="10" t="s">
        <v>49</v>
      </c>
      <c r="D6" s="10" t="s">
        <v>49</v>
      </c>
      <c r="E6" s="10" t="s">
        <v>49</v>
      </c>
      <c r="F6" s="10" t="s">
        <v>49</v>
      </c>
      <c r="G6" s="10" t="s">
        <v>49</v>
      </c>
      <c r="H6" s="10" t="s">
        <v>49</v>
      </c>
      <c r="I6" s="10" t="s">
        <v>49</v>
      </c>
      <c r="J6" s="2"/>
      <c r="K6" s="10" t="s">
        <v>4</v>
      </c>
      <c r="L6" s="2"/>
      <c r="M6" s="10" t="s">
        <v>5</v>
      </c>
      <c r="N6" s="10" t="s">
        <v>5</v>
      </c>
      <c r="O6" s="10" t="s">
        <v>5</v>
      </c>
      <c r="P6" s="2"/>
      <c r="Q6" s="10" t="s">
        <v>6</v>
      </c>
      <c r="R6" s="10" t="s">
        <v>6</v>
      </c>
      <c r="S6" s="10" t="s">
        <v>6</v>
      </c>
      <c r="T6" s="2"/>
      <c r="U6" s="2"/>
      <c r="V6" s="2"/>
      <c r="W6" s="2"/>
    </row>
    <row r="7" spans="1:23" ht="36">
      <c r="A7" s="10" t="s">
        <v>48</v>
      </c>
      <c r="B7" s="2"/>
      <c r="C7" s="10" t="s">
        <v>50</v>
      </c>
      <c r="D7" s="2"/>
      <c r="E7" s="10" t="s">
        <v>51</v>
      </c>
      <c r="F7" s="2"/>
      <c r="G7" s="10" t="s">
        <v>52</v>
      </c>
      <c r="H7" s="2"/>
      <c r="I7" s="10" t="s">
        <v>37</v>
      </c>
      <c r="J7" s="2"/>
      <c r="K7" s="10" t="s">
        <v>53</v>
      </c>
      <c r="L7" s="2"/>
      <c r="M7" s="10" t="s">
        <v>54</v>
      </c>
      <c r="N7" s="2"/>
      <c r="O7" s="10" t="s">
        <v>55</v>
      </c>
      <c r="P7" s="2"/>
      <c r="Q7" s="10" t="s">
        <v>53</v>
      </c>
      <c r="R7" s="2"/>
      <c r="S7" s="10" t="s">
        <v>47</v>
      </c>
      <c r="T7" s="2"/>
      <c r="U7" s="2"/>
      <c r="V7" s="2"/>
      <c r="W7" s="2"/>
    </row>
    <row r="8" spans="1:23" ht="36">
      <c r="A8" s="4" t="s">
        <v>56</v>
      </c>
      <c r="B8" s="2"/>
      <c r="C8" s="2" t="s">
        <v>57</v>
      </c>
      <c r="D8" s="2"/>
      <c r="E8" s="2" t="s">
        <v>58</v>
      </c>
      <c r="F8" s="2"/>
      <c r="G8" s="2" t="s">
        <v>59</v>
      </c>
      <c r="H8" s="2"/>
      <c r="I8" s="8">
        <v>0</v>
      </c>
      <c r="J8" s="8"/>
      <c r="K8" s="7">
        <v>13458955008</v>
      </c>
      <c r="L8" s="8"/>
      <c r="M8" s="7">
        <v>347039146852</v>
      </c>
      <c r="N8" s="8"/>
      <c r="O8" s="7">
        <v>279086291093</v>
      </c>
      <c r="P8" s="8"/>
      <c r="Q8" s="7">
        <v>81411810767</v>
      </c>
      <c r="R8" s="8"/>
      <c r="S8" s="8" t="s">
        <v>60</v>
      </c>
      <c r="T8" s="2"/>
      <c r="U8" s="2"/>
      <c r="V8" s="2"/>
      <c r="W8" s="2"/>
    </row>
    <row r="9" spans="1:23" ht="36">
      <c r="A9" s="4" t="s">
        <v>56</v>
      </c>
      <c r="B9" s="2"/>
      <c r="C9" s="2" t="s">
        <v>61</v>
      </c>
      <c r="D9" s="2"/>
      <c r="E9" s="2" t="s">
        <v>62</v>
      </c>
      <c r="F9" s="2"/>
      <c r="G9" s="2" t="s">
        <v>59</v>
      </c>
      <c r="H9" s="2"/>
      <c r="I9" s="8">
        <v>0</v>
      </c>
      <c r="J9" s="8"/>
      <c r="K9" s="7">
        <v>50000000</v>
      </c>
      <c r="L9" s="8"/>
      <c r="M9" s="7">
        <v>0</v>
      </c>
      <c r="N9" s="8"/>
      <c r="O9" s="7">
        <v>0</v>
      </c>
      <c r="P9" s="8"/>
      <c r="Q9" s="7">
        <v>50000000</v>
      </c>
      <c r="R9" s="8"/>
      <c r="S9" s="8" t="s">
        <v>63</v>
      </c>
      <c r="T9" s="2"/>
      <c r="U9" s="2"/>
      <c r="V9" s="2"/>
      <c r="W9" s="2"/>
    </row>
    <row r="10" spans="1:23" ht="36.75" thickBot="1">
      <c r="A10" s="2"/>
      <c r="B10" s="2"/>
      <c r="C10" s="2"/>
      <c r="D10" s="2"/>
      <c r="E10" s="2"/>
      <c r="F10" s="2"/>
      <c r="G10" s="2"/>
      <c r="H10" s="2"/>
      <c r="I10" s="8"/>
      <c r="J10" s="8"/>
      <c r="K10" s="16">
        <f>SUM(K8:K9)</f>
        <v>13508955008</v>
      </c>
      <c r="L10" s="15"/>
      <c r="M10" s="16">
        <f>SUM(M8:M9)</f>
        <v>347039146852</v>
      </c>
      <c r="N10" s="15"/>
      <c r="O10" s="16">
        <f>SUM(O8:O9)</f>
        <v>279086291093</v>
      </c>
      <c r="P10" s="15"/>
      <c r="Q10" s="16">
        <f>SUM(Q8:Q9)</f>
        <v>81461810767</v>
      </c>
      <c r="R10" s="15"/>
      <c r="S10" s="17">
        <f>S8+S9</f>
        <v>0.1434</v>
      </c>
      <c r="T10" s="2"/>
      <c r="U10" s="2"/>
      <c r="V10" s="2"/>
      <c r="W10" s="2"/>
    </row>
    <row r="11" spans="1:23" ht="34.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rightToLeft="1" view="pageBreakPreview" zoomScale="60" zoomScaleNormal="100" workbookViewId="0">
      <selection activeCell="K10" sqref="K10"/>
    </sheetView>
  </sheetViews>
  <sheetFormatPr defaultRowHeight="15"/>
  <cols>
    <col min="1" max="1" width="32" style="1" bestFit="1" customWidth="1"/>
    <col min="2" max="2" width="1" style="1" customWidth="1"/>
    <col min="3" max="3" width="27" style="1" bestFit="1" customWidth="1"/>
    <col min="4" max="4" width="1" style="1" customWidth="1"/>
    <col min="5" max="5" width="25.140625" style="1" bestFit="1" customWidth="1"/>
    <col min="6" max="6" width="1" style="1" customWidth="1"/>
    <col min="7" max="7" width="14.710937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0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4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</row>
    <row r="3" spans="1:24" ht="36">
      <c r="A3" s="2"/>
      <c r="B3" s="2"/>
      <c r="C3" s="2"/>
      <c r="D3" s="3" t="s">
        <v>64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</row>
    <row r="4" spans="1:24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</row>
    <row r="5" spans="1:24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6">
      <c r="A6" s="10" t="s">
        <v>65</v>
      </c>
      <c r="B6" s="10" t="s">
        <v>65</v>
      </c>
      <c r="C6" s="10" t="s">
        <v>65</v>
      </c>
      <c r="D6" s="10" t="s">
        <v>65</v>
      </c>
      <c r="E6" s="10" t="s">
        <v>65</v>
      </c>
      <c r="F6" s="10" t="s">
        <v>65</v>
      </c>
      <c r="G6" s="10" t="s">
        <v>65</v>
      </c>
      <c r="H6" s="2"/>
      <c r="I6" s="10" t="s">
        <v>66</v>
      </c>
      <c r="J6" s="10" t="s">
        <v>66</v>
      </c>
      <c r="K6" s="10" t="s">
        <v>66</v>
      </c>
      <c r="L6" s="10" t="s">
        <v>66</v>
      </c>
      <c r="M6" s="10" t="s">
        <v>66</v>
      </c>
      <c r="N6" s="2"/>
      <c r="O6" s="10" t="s">
        <v>67</v>
      </c>
      <c r="P6" s="10" t="s">
        <v>67</v>
      </c>
      <c r="Q6" s="10" t="s">
        <v>67</v>
      </c>
      <c r="R6" s="10" t="s">
        <v>67</v>
      </c>
      <c r="S6" s="10" t="s">
        <v>67</v>
      </c>
      <c r="T6" s="2"/>
      <c r="U6" s="2"/>
      <c r="V6" s="2"/>
      <c r="W6" s="2"/>
      <c r="X6" s="2"/>
    </row>
    <row r="7" spans="1:24" ht="36">
      <c r="A7" s="10" t="s">
        <v>68</v>
      </c>
      <c r="B7" s="2"/>
      <c r="C7" s="10" t="s">
        <v>69</v>
      </c>
      <c r="D7" s="2"/>
      <c r="E7" s="10" t="s">
        <v>36</v>
      </c>
      <c r="F7" s="2"/>
      <c r="G7" s="10" t="s">
        <v>37</v>
      </c>
      <c r="H7" s="2"/>
      <c r="I7" s="10" t="s">
        <v>70</v>
      </c>
      <c r="J7" s="2"/>
      <c r="K7" s="10" t="s">
        <v>71</v>
      </c>
      <c r="L7" s="2"/>
      <c r="M7" s="10" t="s">
        <v>72</v>
      </c>
      <c r="N7" s="2"/>
      <c r="O7" s="10" t="s">
        <v>70</v>
      </c>
      <c r="P7" s="2"/>
      <c r="Q7" s="10" t="s">
        <v>71</v>
      </c>
      <c r="R7" s="2"/>
      <c r="S7" s="10" t="s">
        <v>72</v>
      </c>
      <c r="T7" s="2"/>
      <c r="U7" s="2"/>
      <c r="V7" s="2"/>
      <c r="W7" s="2"/>
      <c r="X7" s="2"/>
    </row>
    <row r="8" spans="1:24" ht="36">
      <c r="A8" s="4" t="s">
        <v>56</v>
      </c>
      <c r="B8" s="2"/>
      <c r="C8" s="7">
        <v>30</v>
      </c>
      <c r="D8" s="8"/>
      <c r="E8" s="8" t="s">
        <v>73</v>
      </c>
      <c r="F8" s="8"/>
      <c r="G8" s="8">
        <v>0</v>
      </c>
      <c r="H8" s="8"/>
      <c r="I8" s="7">
        <v>26247495</v>
      </c>
      <c r="J8" s="8"/>
      <c r="K8" s="7">
        <v>0</v>
      </c>
      <c r="L8" s="8"/>
      <c r="M8" s="7">
        <v>26247495</v>
      </c>
      <c r="N8" s="8"/>
      <c r="O8" s="7">
        <v>28139990</v>
      </c>
      <c r="P8" s="8"/>
      <c r="Q8" s="7">
        <v>0</v>
      </c>
      <c r="R8" s="8"/>
      <c r="S8" s="7">
        <v>28139990</v>
      </c>
      <c r="T8" s="2"/>
      <c r="U8" s="2"/>
      <c r="V8" s="2"/>
      <c r="W8" s="2"/>
      <c r="X8" s="2"/>
    </row>
    <row r="9" spans="1:24" ht="36.75" thickBot="1">
      <c r="A9" s="2"/>
      <c r="B9" s="2"/>
      <c r="C9" s="8"/>
      <c r="D9" s="8"/>
      <c r="E9" s="8"/>
      <c r="F9" s="8"/>
      <c r="G9" s="8"/>
      <c r="H9" s="8"/>
      <c r="I9" s="16">
        <f>SUM(I8)</f>
        <v>26247495</v>
      </c>
      <c r="J9" s="15"/>
      <c r="K9" s="16">
        <f>SUM(K8)</f>
        <v>0</v>
      </c>
      <c r="L9" s="15"/>
      <c r="M9" s="16">
        <f>SUM(M8)</f>
        <v>26247495</v>
      </c>
      <c r="N9" s="15"/>
      <c r="O9" s="16">
        <f>SUM(O8)</f>
        <v>28139990</v>
      </c>
      <c r="P9" s="15"/>
      <c r="Q9" s="16">
        <f>SUM(Q8)</f>
        <v>0</v>
      </c>
      <c r="R9" s="15"/>
      <c r="S9" s="16">
        <f>SUM(S8)</f>
        <v>28139990</v>
      </c>
      <c r="T9" s="2"/>
      <c r="U9" s="2"/>
      <c r="V9" s="2"/>
      <c r="W9" s="2"/>
      <c r="X9" s="2"/>
    </row>
    <row r="10" spans="1:24" ht="34.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rightToLeft="1" view="pageBreakPreview" zoomScale="60" zoomScaleNormal="100" workbookViewId="0">
      <selection activeCell="C8" sqref="C8:S11"/>
    </sheetView>
  </sheetViews>
  <sheetFormatPr defaultRowHeight="15"/>
  <cols>
    <col min="1" max="1" width="33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53" style="1" customWidth="1"/>
    <col min="6" max="6" width="1" style="1" customWidth="1"/>
    <col min="7" max="7" width="35.5703125" style="1" bestFit="1" customWidth="1"/>
    <col min="8" max="8" width="1" style="1" customWidth="1"/>
    <col min="9" max="9" width="35.855468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37.7109375" style="1" bestFit="1" customWidth="1"/>
    <col min="14" max="14" width="1" style="1" customWidth="1"/>
    <col min="15" max="15" width="35.85546875" style="1" bestFit="1" customWidth="1"/>
    <col min="16" max="16" width="1" style="1" customWidth="1"/>
    <col min="17" max="17" width="24.42578125" style="1" bestFit="1" customWidth="1"/>
    <col min="18" max="18" width="1" style="1" customWidth="1"/>
    <col min="19" max="19" width="37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2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6">
      <c r="A3" s="2"/>
      <c r="B3" s="2"/>
      <c r="C3" s="2"/>
      <c r="D3" s="3" t="s">
        <v>64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6">
      <c r="A6" s="9" t="s">
        <v>3</v>
      </c>
      <c r="B6" s="2"/>
      <c r="C6" s="10" t="s">
        <v>74</v>
      </c>
      <c r="D6" s="10" t="s">
        <v>74</v>
      </c>
      <c r="E6" s="10" t="s">
        <v>74</v>
      </c>
      <c r="F6" s="10" t="s">
        <v>74</v>
      </c>
      <c r="G6" s="10" t="s">
        <v>74</v>
      </c>
      <c r="H6" s="2"/>
      <c r="I6" s="10" t="s">
        <v>66</v>
      </c>
      <c r="J6" s="10" t="s">
        <v>66</v>
      </c>
      <c r="K6" s="10" t="s">
        <v>66</v>
      </c>
      <c r="L6" s="10" t="s">
        <v>66</v>
      </c>
      <c r="M6" s="10" t="s">
        <v>66</v>
      </c>
      <c r="N6" s="2"/>
      <c r="O6" s="10" t="s">
        <v>67</v>
      </c>
      <c r="P6" s="10" t="s">
        <v>67</v>
      </c>
      <c r="Q6" s="10" t="s">
        <v>67</v>
      </c>
      <c r="R6" s="10" t="s">
        <v>67</v>
      </c>
      <c r="S6" s="10" t="s">
        <v>67</v>
      </c>
      <c r="T6" s="2"/>
      <c r="U6" s="2"/>
      <c r="V6" s="2"/>
    </row>
    <row r="7" spans="1:22" ht="36">
      <c r="A7" s="10" t="s">
        <v>3</v>
      </c>
      <c r="B7" s="2"/>
      <c r="C7" s="10" t="s">
        <v>75</v>
      </c>
      <c r="D7" s="2"/>
      <c r="E7" s="10" t="s">
        <v>76</v>
      </c>
      <c r="F7" s="2"/>
      <c r="G7" s="10" t="s">
        <v>77</v>
      </c>
      <c r="H7" s="2"/>
      <c r="I7" s="10" t="s">
        <v>78</v>
      </c>
      <c r="J7" s="2"/>
      <c r="K7" s="10" t="s">
        <v>71</v>
      </c>
      <c r="L7" s="2"/>
      <c r="M7" s="10" t="s">
        <v>79</v>
      </c>
      <c r="N7" s="2"/>
      <c r="O7" s="10" t="s">
        <v>78</v>
      </c>
      <c r="P7" s="2"/>
      <c r="Q7" s="10" t="s">
        <v>71</v>
      </c>
      <c r="R7" s="2"/>
      <c r="S7" s="10" t="s">
        <v>79</v>
      </c>
      <c r="T7" s="2"/>
      <c r="U7" s="2"/>
      <c r="V7" s="2"/>
    </row>
    <row r="8" spans="1:22" ht="36">
      <c r="A8" s="4" t="s">
        <v>25</v>
      </c>
      <c r="B8" s="2"/>
      <c r="C8" s="8" t="s">
        <v>4</v>
      </c>
      <c r="D8" s="8"/>
      <c r="E8" s="7">
        <v>4000000</v>
      </c>
      <c r="F8" s="8"/>
      <c r="G8" s="7">
        <v>400</v>
      </c>
      <c r="H8" s="8"/>
      <c r="I8" s="7">
        <v>0</v>
      </c>
      <c r="J8" s="8"/>
      <c r="K8" s="7">
        <v>0</v>
      </c>
      <c r="L8" s="8"/>
      <c r="M8" s="7">
        <v>0</v>
      </c>
      <c r="N8" s="8"/>
      <c r="O8" s="7">
        <v>1600000000</v>
      </c>
      <c r="P8" s="8"/>
      <c r="Q8" s="7">
        <v>202870813</v>
      </c>
      <c r="R8" s="8"/>
      <c r="S8" s="7">
        <v>1397129187</v>
      </c>
      <c r="T8" s="2"/>
      <c r="U8" s="2"/>
      <c r="V8" s="2"/>
    </row>
    <row r="9" spans="1:22" ht="36">
      <c r="A9" s="4" t="s">
        <v>19</v>
      </c>
      <c r="B9" s="2"/>
      <c r="C9" s="8" t="s">
        <v>80</v>
      </c>
      <c r="D9" s="8"/>
      <c r="E9" s="7">
        <v>486587</v>
      </c>
      <c r="F9" s="8"/>
      <c r="G9" s="7">
        <v>350</v>
      </c>
      <c r="H9" s="8"/>
      <c r="I9" s="7">
        <v>0</v>
      </c>
      <c r="J9" s="8"/>
      <c r="K9" s="7">
        <v>0</v>
      </c>
      <c r="L9" s="8"/>
      <c r="M9" s="7">
        <v>0</v>
      </c>
      <c r="N9" s="8"/>
      <c r="O9" s="7">
        <v>170305450</v>
      </c>
      <c r="P9" s="8"/>
      <c r="Q9" s="7">
        <v>18968897</v>
      </c>
      <c r="R9" s="8"/>
      <c r="S9" s="7">
        <v>151336553</v>
      </c>
      <c r="T9" s="2"/>
      <c r="U9" s="2"/>
      <c r="V9" s="2"/>
    </row>
    <row r="10" spans="1:22" ht="36">
      <c r="A10" s="4" t="s">
        <v>15</v>
      </c>
      <c r="B10" s="2"/>
      <c r="C10" s="8" t="s">
        <v>81</v>
      </c>
      <c r="D10" s="8"/>
      <c r="E10" s="7">
        <v>2902878</v>
      </c>
      <c r="F10" s="8"/>
      <c r="G10" s="7">
        <v>220</v>
      </c>
      <c r="H10" s="8"/>
      <c r="I10" s="7">
        <v>0</v>
      </c>
      <c r="J10" s="8"/>
      <c r="K10" s="7">
        <v>0</v>
      </c>
      <c r="L10" s="8"/>
      <c r="M10" s="7">
        <v>0</v>
      </c>
      <c r="N10" s="8"/>
      <c r="O10" s="7">
        <v>638633160</v>
      </c>
      <c r="P10" s="8"/>
      <c r="Q10" s="7">
        <v>76605183</v>
      </c>
      <c r="R10" s="8"/>
      <c r="S10" s="7">
        <v>562027977</v>
      </c>
      <c r="T10" s="2"/>
      <c r="U10" s="2"/>
      <c r="V10" s="2"/>
    </row>
    <row r="11" spans="1:22" ht="36.75" thickBot="1">
      <c r="A11" s="2"/>
      <c r="B11" s="2"/>
      <c r="C11" s="8"/>
      <c r="D11" s="8"/>
      <c r="E11" s="8"/>
      <c r="F11" s="8"/>
      <c r="G11" s="8"/>
      <c r="H11" s="8"/>
      <c r="I11" s="16">
        <f>SUM(I8:I10)</f>
        <v>0</v>
      </c>
      <c r="J11" s="15"/>
      <c r="K11" s="16">
        <f>SUM(K8:K10)</f>
        <v>0</v>
      </c>
      <c r="L11" s="15"/>
      <c r="M11" s="16">
        <f>SUM(M8:M10)</f>
        <v>0</v>
      </c>
      <c r="N11" s="15"/>
      <c r="O11" s="16">
        <f>SUM(O8:O10)</f>
        <v>2408938610</v>
      </c>
      <c r="P11" s="15"/>
      <c r="Q11" s="16">
        <f>SUM(Q8:Q10)</f>
        <v>298444893</v>
      </c>
      <c r="R11" s="15"/>
      <c r="S11" s="16">
        <f>SUM(S8:S10)</f>
        <v>2110493717</v>
      </c>
      <c r="T11" s="2"/>
      <c r="U11" s="2"/>
      <c r="V11" s="2"/>
    </row>
    <row r="12" spans="1:22" ht="34.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rightToLeft="1" view="pageBreakPreview" zoomScale="60" zoomScaleNormal="100" workbookViewId="0">
      <selection activeCell="C14" sqref="C14:Q14"/>
    </sheetView>
  </sheetViews>
  <sheetFormatPr defaultRowHeight="15"/>
  <cols>
    <col min="1" max="1" width="36.8554687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28.5703125" style="1" bestFit="1" customWidth="1"/>
    <col min="6" max="6" width="1" style="1" customWidth="1"/>
    <col min="7" max="7" width="30.42578125" style="1" bestFit="1" customWidth="1"/>
    <col min="8" max="8" width="1" style="1" customWidth="1"/>
    <col min="9" max="9" width="50.140625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28.5703125" style="1" bestFit="1" customWidth="1"/>
    <col min="14" max="14" width="1" style="1" customWidth="1"/>
    <col min="15" max="15" width="28.7109375" style="1" bestFit="1" customWidth="1"/>
    <col min="16" max="16" width="1" style="1" customWidth="1"/>
    <col min="17" max="17" width="50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6">
      <c r="A3" s="2"/>
      <c r="B3" s="2"/>
      <c r="C3" s="3" t="s">
        <v>64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6">
      <c r="A6" s="9" t="s">
        <v>3</v>
      </c>
      <c r="B6" s="2"/>
      <c r="C6" s="10" t="s">
        <v>66</v>
      </c>
      <c r="D6" s="10" t="s">
        <v>66</v>
      </c>
      <c r="E6" s="10" t="s">
        <v>66</v>
      </c>
      <c r="F6" s="10" t="s">
        <v>66</v>
      </c>
      <c r="G6" s="10" t="s">
        <v>66</v>
      </c>
      <c r="H6" s="10" t="s">
        <v>66</v>
      </c>
      <c r="I6" s="10" t="s">
        <v>66</v>
      </c>
      <c r="J6" s="2"/>
      <c r="K6" s="10" t="s">
        <v>67</v>
      </c>
      <c r="L6" s="10" t="s">
        <v>67</v>
      </c>
      <c r="M6" s="10" t="s">
        <v>67</v>
      </c>
      <c r="N6" s="10" t="s">
        <v>67</v>
      </c>
      <c r="O6" s="10" t="s">
        <v>67</v>
      </c>
      <c r="P6" s="10" t="s">
        <v>67</v>
      </c>
      <c r="Q6" s="10" t="s">
        <v>67</v>
      </c>
      <c r="R6" s="2"/>
      <c r="S6" s="2"/>
      <c r="T6" s="2"/>
      <c r="U6" s="2"/>
      <c r="V6" s="2"/>
    </row>
    <row r="7" spans="1:22" ht="36">
      <c r="A7" s="10" t="s">
        <v>3</v>
      </c>
      <c r="B7" s="2"/>
      <c r="C7" s="10" t="s">
        <v>7</v>
      </c>
      <c r="D7" s="2"/>
      <c r="E7" s="10" t="s">
        <v>82</v>
      </c>
      <c r="F7" s="2"/>
      <c r="G7" s="10" t="s">
        <v>83</v>
      </c>
      <c r="H7" s="2"/>
      <c r="I7" s="10" t="s">
        <v>84</v>
      </c>
      <c r="J7" s="2"/>
      <c r="K7" s="10" t="s">
        <v>7</v>
      </c>
      <c r="L7" s="2"/>
      <c r="M7" s="10" t="s">
        <v>82</v>
      </c>
      <c r="N7" s="2"/>
      <c r="O7" s="10" t="s">
        <v>83</v>
      </c>
      <c r="P7" s="2"/>
      <c r="Q7" s="10" t="s">
        <v>84</v>
      </c>
      <c r="R7" s="2"/>
      <c r="S7" s="2"/>
      <c r="T7" s="2"/>
      <c r="U7" s="2"/>
      <c r="V7" s="2"/>
    </row>
    <row r="8" spans="1:22" ht="36">
      <c r="A8" s="4" t="s">
        <v>15</v>
      </c>
      <c r="B8" s="2"/>
      <c r="C8" s="7">
        <v>1096905</v>
      </c>
      <c r="D8" s="8"/>
      <c r="E8" s="7">
        <v>58075043019</v>
      </c>
      <c r="F8" s="8"/>
      <c r="G8" s="7">
        <v>56248191202</v>
      </c>
      <c r="H8" s="8"/>
      <c r="I8" s="7">
        <v>1826851817</v>
      </c>
      <c r="J8" s="8"/>
      <c r="K8" s="7">
        <v>1096905</v>
      </c>
      <c r="L8" s="8"/>
      <c r="M8" s="7">
        <v>58075043019</v>
      </c>
      <c r="N8" s="8"/>
      <c r="O8" s="7">
        <v>56219739680</v>
      </c>
      <c r="P8" s="8"/>
      <c r="Q8" s="7">
        <v>1855303339</v>
      </c>
      <c r="R8" s="2"/>
      <c r="S8" s="2"/>
      <c r="T8" s="2"/>
      <c r="U8" s="2"/>
      <c r="V8" s="2"/>
    </row>
    <row r="9" spans="1:22" ht="36">
      <c r="A9" s="4" t="s">
        <v>17</v>
      </c>
      <c r="B9" s="2"/>
      <c r="C9" s="7">
        <v>8156829</v>
      </c>
      <c r="D9" s="8"/>
      <c r="E9" s="7">
        <v>208554825106</v>
      </c>
      <c r="F9" s="8"/>
      <c r="G9" s="7">
        <v>226642294655</v>
      </c>
      <c r="H9" s="8"/>
      <c r="I9" s="7">
        <v>-18087469548</v>
      </c>
      <c r="J9" s="8"/>
      <c r="K9" s="7">
        <v>8156829</v>
      </c>
      <c r="L9" s="8"/>
      <c r="M9" s="7">
        <v>208554825106</v>
      </c>
      <c r="N9" s="8"/>
      <c r="O9" s="7">
        <v>229935839757</v>
      </c>
      <c r="P9" s="8"/>
      <c r="Q9" s="7">
        <v>-21381014650</v>
      </c>
      <c r="R9" s="2"/>
      <c r="S9" s="2"/>
      <c r="T9" s="2"/>
      <c r="U9" s="2"/>
      <c r="V9" s="2"/>
    </row>
    <row r="10" spans="1:22" ht="36">
      <c r="A10" s="4" t="s">
        <v>23</v>
      </c>
      <c r="B10" s="2"/>
      <c r="C10" s="7">
        <v>9360253</v>
      </c>
      <c r="D10" s="8"/>
      <c r="E10" s="7">
        <v>66992093020</v>
      </c>
      <c r="F10" s="8"/>
      <c r="G10" s="7">
        <v>75414993714</v>
      </c>
      <c r="H10" s="8"/>
      <c r="I10" s="7">
        <v>-8422900693</v>
      </c>
      <c r="J10" s="8"/>
      <c r="K10" s="7">
        <v>9360253</v>
      </c>
      <c r="L10" s="8"/>
      <c r="M10" s="7">
        <v>66992093020</v>
      </c>
      <c r="N10" s="8"/>
      <c r="O10" s="7">
        <v>74476466709</v>
      </c>
      <c r="P10" s="8"/>
      <c r="Q10" s="7">
        <v>-7484373688</v>
      </c>
      <c r="R10" s="2"/>
      <c r="S10" s="2"/>
      <c r="T10" s="2"/>
      <c r="U10" s="2"/>
      <c r="V10" s="2"/>
    </row>
    <row r="11" spans="1:22" ht="36">
      <c r="A11" s="4" t="s">
        <v>25</v>
      </c>
      <c r="B11" s="2"/>
      <c r="C11" s="7">
        <v>39121</v>
      </c>
      <c r="D11" s="8"/>
      <c r="E11" s="7">
        <v>1561404875</v>
      </c>
      <c r="F11" s="8"/>
      <c r="G11" s="7">
        <v>-7393804440</v>
      </c>
      <c r="H11" s="8"/>
      <c r="I11" s="7">
        <v>8955209315</v>
      </c>
      <c r="J11" s="8"/>
      <c r="K11" s="7">
        <v>39121</v>
      </c>
      <c r="L11" s="8"/>
      <c r="M11" s="7">
        <v>1561404875</v>
      </c>
      <c r="N11" s="8"/>
      <c r="O11" s="7">
        <v>1376881733</v>
      </c>
      <c r="P11" s="8"/>
      <c r="Q11" s="7">
        <v>184523142</v>
      </c>
      <c r="R11" s="2"/>
      <c r="S11" s="2"/>
      <c r="T11" s="2"/>
      <c r="U11" s="2"/>
      <c r="V11" s="2"/>
    </row>
    <row r="12" spans="1:22" ht="36">
      <c r="A12" s="4" t="s">
        <v>21</v>
      </c>
      <c r="B12" s="2"/>
      <c r="C12" s="7">
        <v>2581929</v>
      </c>
      <c r="D12" s="8"/>
      <c r="E12" s="7">
        <v>62144257955</v>
      </c>
      <c r="F12" s="8"/>
      <c r="G12" s="7">
        <v>63406784328</v>
      </c>
      <c r="H12" s="8"/>
      <c r="I12" s="7">
        <v>-1262526372</v>
      </c>
      <c r="J12" s="8"/>
      <c r="K12" s="7">
        <v>2581929</v>
      </c>
      <c r="L12" s="8"/>
      <c r="M12" s="7">
        <v>62144257955</v>
      </c>
      <c r="N12" s="8"/>
      <c r="O12" s="7">
        <v>64071153364</v>
      </c>
      <c r="P12" s="8"/>
      <c r="Q12" s="7">
        <v>-1926895408</v>
      </c>
      <c r="R12" s="2"/>
      <c r="S12" s="2"/>
      <c r="T12" s="2"/>
      <c r="U12" s="2"/>
      <c r="V12" s="2"/>
    </row>
    <row r="13" spans="1:22" ht="36">
      <c r="A13" s="4" t="s">
        <v>19</v>
      </c>
      <c r="B13" s="2"/>
      <c r="C13" s="7">
        <v>4737943</v>
      </c>
      <c r="D13" s="8"/>
      <c r="E13" s="7">
        <v>62874895816</v>
      </c>
      <c r="F13" s="8"/>
      <c r="G13" s="7">
        <v>62121742989</v>
      </c>
      <c r="H13" s="8"/>
      <c r="I13" s="7">
        <v>753152827</v>
      </c>
      <c r="J13" s="8"/>
      <c r="K13" s="7">
        <v>4737943</v>
      </c>
      <c r="L13" s="8"/>
      <c r="M13" s="7">
        <v>62874895816</v>
      </c>
      <c r="N13" s="8"/>
      <c r="O13" s="7">
        <v>63031924809</v>
      </c>
      <c r="P13" s="8"/>
      <c r="Q13" s="7">
        <v>-157028992</v>
      </c>
      <c r="R13" s="2"/>
      <c r="S13" s="2"/>
      <c r="T13" s="2"/>
      <c r="U13" s="2"/>
      <c r="V13" s="2"/>
    </row>
    <row r="14" spans="1:22" ht="36.75" thickBot="1">
      <c r="A14" s="2"/>
      <c r="B14" s="2"/>
      <c r="C14" s="14" t="s">
        <v>130</v>
      </c>
      <c r="D14" s="15"/>
      <c r="E14" s="16">
        <f>SUM(E8:E13)</f>
        <v>460202519791</v>
      </c>
      <c r="F14" s="15"/>
      <c r="G14" s="16">
        <f>SUM(G8:G13)</f>
        <v>476440202448</v>
      </c>
      <c r="H14" s="15"/>
      <c r="I14" s="16">
        <f>SUM(I8:I13)</f>
        <v>-16237682654</v>
      </c>
      <c r="J14" s="15"/>
      <c r="K14" s="14" t="s">
        <v>130</v>
      </c>
      <c r="L14" s="15"/>
      <c r="M14" s="16">
        <f>SUM(M8:M13)</f>
        <v>460202519791</v>
      </c>
      <c r="N14" s="15"/>
      <c r="O14" s="16">
        <f>SUM(O8:O13)</f>
        <v>489112006052</v>
      </c>
      <c r="P14" s="15"/>
      <c r="Q14" s="16">
        <f>SUM(Q8:Q13)</f>
        <v>-28909486257</v>
      </c>
      <c r="R14" s="2"/>
      <c r="S14" s="2"/>
      <c r="T14" s="2"/>
      <c r="U14" s="2"/>
      <c r="V14" s="2"/>
    </row>
    <row r="15" spans="1:22" ht="34.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2020-08-23T09:05:53Z</dcterms:modified>
</cp:coreProperties>
</file>