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1175" windowHeight="6090" firstSheet="9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Print_Area" localSheetId="3">' تعدیل قیمت '!$A$1:$M$10</definedName>
    <definedName name="_xlnm.Print_Area" localSheetId="2">'اوراق مشارکت'!$A$1:$AK$13</definedName>
    <definedName name="_xlnm.Print_Area" localSheetId="1">تبعی!$A$1:$Q$11</definedName>
    <definedName name="_xlnm.Print_Area" localSheetId="14">'جمع درآمدها'!$A$1:$G$11</definedName>
    <definedName name="_xlnm.Print_Area" localSheetId="12">'درآمد سپرده بانکی '!$A$1:$K$11</definedName>
    <definedName name="_xlnm.Print_Area" localSheetId="7">'درآمد سود سهام '!$A$1:$S$12</definedName>
    <definedName name="_xlnm.Print_Area" localSheetId="8">'درآمد ناشی از تغییر قیمت اوراق '!$A$1:$Q$15</definedName>
    <definedName name="_xlnm.Print_Area" localSheetId="9">'درآمد ناشی از فروش '!$A$1:$Q$15</definedName>
    <definedName name="_xlnm.Print_Area" localSheetId="13">'سایر درآمدها '!$A$1:$E$14</definedName>
    <definedName name="_xlnm.Print_Area" localSheetId="5">'سپرده '!$A$1:$S$12</definedName>
    <definedName name="_xlnm.Print_Area" localSheetId="11">'سرمایه‌گذاری در اوراق بهادار '!$A$1:$R$12</definedName>
    <definedName name="_xlnm.Print_Area" localSheetId="10">'سرمایه‌گذاری در سهام '!$A$1:$U$16</definedName>
    <definedName name="_xlnm.Print_Area" localSheetId="6">'سود اوراق بهادار و سپرده بانکی '!$A$1:$S$11</definedName>
    <definedName name="_xlnm.Print_Area" localSheetId="0">سهام!$A$1:$Y$17</definedName>
    <definedName name="_xlnm.Print_Area" localSheetId="4">'گواهی سپرده '!$A$1:$AE$12</definedName>
  </definedNames>
  <calcPr calcId="145621"/>
</workbook>
</file>

<file path=xl/calcChain.xml><?xml version="1.0" encoding="utf-8"?>
<calcChain xmlns="http://schemas.openxmlformats.org/spreadsheetml/2006/main">
  <c r="K9" i="13" l="1"/>
  <c r="I9" i="13"/>
  <c r="G9" i="13"/>
  <c r="E9" i="13"/>
  <c r="G10" i="15"/>
  <c r="E10" i="15"/>
  <c r="C10" i="15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10" i="6"/>
  <c r="Q10" i="6"/>
  <c r="O10" i="6"/>
  <c r="M10" i="6"/>
  <c r="K10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<sst xmlns="http://schemas.openxmlformats.org/spreadsheetml/2006/main" count="563" uniqueCount="112">
  <si>
    <t>صندوق سرمایه‌گذاری اختصاصی بازارگردانی بهمن گستر</t>
  </si>
  <si>
    <t>صورت وضعیت پورتفوی</t>
  </si>
  <si>
    <t>برای ماه منتهی به 1399/04/31</t>
  </si>
  <si>
    <t>نام شرکت</t>
  </si>
  <si>
    <t>1399/03/31</t>
  </si>
  <si>
    <t>تغییرات طی دوره</t>
  </si>
  <si>
    <t>1399/04/31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</si>
  <si>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</si>
  <si>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</si>
  <si>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</si>
  <si>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</si>
  <si>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</si>
  <si>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</si>
  <si>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</si>
  <si>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</si>
  <si>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</si>
  <si>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32.98%</t>
  </si>
  <si>
    <t>سرمایه‌گذاری‌بهمن‌</t>
  </si>
  <si>
    <t>18.11%</t>
  </si>
  <si>
    <t>شرکت بهمن لیزینگ</t>
  </si>
  <si>
    <t>9.69%</t>
  </si>
  <si>
    <t>صنایع‌ریخته‌گری‌ایران‌</t>
  </si>
  <si>
    <t>2.49%</t>
  </si>
  <si>
    <t>گروه‌بهمن‌</t>
  </si>
  <si>
    <t>17.68%</t>
  </si>
  <si>
    <t>شرکت لیزینگ آریا دانا</t>
  </si>
  <si>
    <t>15.73%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</si>
  <si>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</si>
  <si>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</si>
  <si>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</si>
  <si>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</si>
  <si>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</si>
  <si>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</si>
  <si>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</si>
  <si>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</si>
  <si>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</si>
  <si>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</si>
  <si>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</si>
  <si>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</si>
  <si>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</si>
  <si>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</si>
  <si>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</si>
  <si>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</si>
  <si>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</si>
  <si>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</si>
  <si>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</si>
  <si>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</si>
  <si>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</si>
  <si>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</si>
  <si>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</si>
  <si>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</si>
  <si>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</si>
  <si>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</si>
  <si>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</si>
  <si>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</si>
  <si>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</si>
  <si>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</si>
  <si>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</si>
  <si>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</si>
  <si>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</si>
  <si>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2.29%</t>
  </si>
  <si>
    <t>849-40-2052615-1</t>
  </si>
  <si>
    <t>حساب جاری</t>
  </si>
  <si>
    <t>0.01%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</si>
  <si>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</si>
  <si>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</si>
  <si>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</si>
  <si>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</si>
  <si>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</si>
  <si>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</si>
  <si>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</si>
  <si>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</si>
  <si>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</si>
  <si>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</si>
  <si>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</si>
  <si>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</si>
  <si>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</si>
  <si>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</si>
  <si>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</si>
  <si>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</si>
  <si>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</si>
  <si>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</si>
  <si>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</si>
  <si>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</si>
  <si>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</si>
  <si>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</si>
  <si>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</si>
  <si>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</si>
  <si>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</si>
  <si>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-1.46%</t>
  </si>
  <si>
    <t>2.48%</t>
  </si>
  <si>
    <t>1.71%</t>
  </si>
  <si>
    <t>52.17%</t>
  </si>
  <si>
    <t>37.62%</t>
  </si>
  <si>
    <t>2.22%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</si>
  <si>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</si>
  <si>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</si>
  <si>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</si>
  <si>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</si>
  <si>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</si>
  <si>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</si>
  <si>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</si>
  <si>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</si>
  <si>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</si>
  <si>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</si>
  <si>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</si>
  <si>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>94.74%</t>
  </si>
  <si>
    <t>10.30%</t>
  </si>
  <si>
    <t xml:space="preserve">سرمایه‌گذاری در اوراق بهادار </t>
  </si>
  <si>
    <t>0.00%</t>
  </si>
  <si>
    <t xml:space="preserve">درآمد سپرده بانکی 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</si>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</sst>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11"/>
      <name val="Calibri"/>
    </font>
    <font>
      <sz val="22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3" fontId="3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4" xfId="0" applyNumberFormat="1" applyFont="1" applyBorder="1" applyAlignment="1">
      <alignment horizontal="right"/>
    </xf>
    <xf numFmtId="10" fontId="5" fillId="0" borderId="4" xfId="1" applyNumberFormat="1" applyFont="1" applyBorder="1" applyAlignment="1">
      <alignment horizontal="right"/>
    </xf>
    <xf numFmtId="3" fontId="5" fillId="0" borderId="4" xfId="0" applyNumberFormat="1" applyFont="1" applyBorder="1"/>
    <xf numFmtId="0" fontId="5" fillId="0" borderId="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rightToLeft="1" view="pageBreakPreview" topLeftCell="B1" zoomScale="60" zoomScaleNormal="100" workbookViewId="0">
      <selection activeCell="C15" sqref="C15:Y15"/>
    </sheetView>
  </sheetViews>
  <sheetFormatPr defaultRowHeight="15"/>
  <cols>
    <col min="1" max="1" width="36.8554687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30.425781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32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32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30.5703125" style="1" bestFit="1" customWidth="1"/>
    <col min="22" max="22" width="1" style="1" customWidth="1"/>
    <col min="23" max="23" width="33" style="1" bestFit="1" customWidth="1"/>
    <col min="24" max="24" width="1" style="1" customWidth="1"/>
    <col min="25" max="25" width="49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6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</row>
    <row r="3" spans="1:27" ht="36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</row>
    <row r="4" spans="1:27" ht="36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</row>
    <row r="5" spans="1:2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6">
      <c r="A6" s="6" t="s">
        <v>3</v>
      </c>
      <c r="B6" s="2"/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H6" s="2"/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P6" s="2"/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  <c r="Z6" s="2"/>
      <c r="AA6" s="2"/>
    </row>
    <row r="7" spans="1:27" ht="36">
      <c r="A7" s="6" t="s">
        <v>3</v>
      </c>
      <c r="B7" s="2"/>
      <c r="C7" s="8" t="s">
        <v>7</v>
      </c>
      <c r="D7" s="2"/>
      <c r="E7" s="8" t="s">
        <v>8</v>
      </c>
      <c r="F7" s="2"/>
      <c r="G7" s="8" t="s">
        <v>9</v>
      </c>
      <c r="H7" s="2"/>
      <c r="I7" s="9" t="s">
        <v>10</v>
      </c>
      <c r="J7" s="9" t="s">
        <v>10</v>
      </c>
      <c r="K7" s="9" t="s">
        <v>10</v>
      </c>
      <c r="L7" s="2"/>
      <c r="M7" s="9" t="s">
        <v>11</v>
      </c>
      <c r="N7" s="9" t="s">
        <v>11</v>
      </c>
      <c r="O7" s="9" t="s">
        <v>11</v>
      </c>
      <c r="P7" s="2"/>
      <c r="Q7" s="8" t="s">
        <v>7</v>
      </c>
      <c r="R7" s="2"/>
      <c r="S7" s="8" t="s">
        <v>12</v>
      </c>
      <c r="T7" s="2"/>
      <c r="U7" s="8" t="s">
        <v>8</v>
      </c>
      <c r="V7" s="2"/>
      <c r="W7" s="8" t="s">
        <v>9</v>
      </c>
      <c r="X7" s="2"/>
      <c r="Y7" s="8" t="s">
        <v>13</v>
      </c>
      <c r="Z7" s="2"/>
      <c r="AA7" s="2"/>
    </row>
    <row r="8" spans="1:27" ht="36">
      <c r="A8" s="7" t="s">
        <v>3</v>
      </c>
      <c r="B8" s="2"/>
      <c r="C8" s="7" t="s">
        <v>7</v>
      </c>
      <c r="D8" s="2"/>
      <c r="E8" s="7" t="s">
        <v>8</v>
      </c>
      <c r="F8" s="2"/>
      <c r="G8" s="7" t="s">
        <v>9</v>
      </c>
      <c r="H8" s="2"/>
      <c r="I8" s="9" t="s">
        <v>7</v>
      </c>
      <c r="J8" s="2"/>
      <c r="K8" s="9" t="s">
        <v>8</v>
      </c>
      <c r="L8" s="2"/>
      <c r="M8" s="9" t="s">
        <v>7</v>
      </c>
      <c r="N8" s="2"/>
      <c r="O8" s="9" t="s">
        <v>14</v>
      </c>
      <c r="P8" s="2"/>
      <c r="Q8" s="7" t="s">
        <v>7</v>
      </c>
      <c r="R8" s="2"/>
      <c r="S8" s="7" t="s">
        <v>12</v>
      </c>
      <c r="T8" s="2"/>
      <c r="U8" s="7" t="s">
        <v>8</v>
      </c>
      <c r="V8" s="2"/>
      <c r="W8" s="7" t="s">
        <v>9</v>
      </c>
      <c r="X8" s="2"/>
      <c r="Y8" s="7" t="s">
        <v>13</v>
      </c>
      <c r="Z8" s="2"/>
      <c r="AA8" s="2"/>
    </row>
    <row r="9" spans="1:27" ht="36">
      <c r="A9" s="4" t="s">
        <v>15</v>
      </c>
      <c r="B9" s="2"/>
      <c r="C9" s="10">
        <v>13817</v>
      </c>
      <c r="D9" s="11"/>
      <c r="E9" s="10">
        <v>488411195</v>
      </c>
      <c r="F9" s="11"/>
      <c r="G9" s="10">
        <v>560699876.33631003</v>
      </c>
      <c r="H9" s="11"/>
      <c r="I9" s="10">
        <v>5989838</v>
      </c>
      <c r="J9" s="11"/>
      <c r="K9" s="10">
        <v>276533608188</v>
      </c>
      <c r="L9" s="11"/>
      <c r="M9" s="10">
        <v>-1802758</v>
      </c>
      <c r="N9" s="11"/>
      <c r="O9" s="10">
        <v>84018426237</v>
      </c>
      <c r="P9" s="11"/>
      <c r="Q9" s="10">
        <v>4200897</v>
      </c>
      <c r="R9" s="11"/>
      <c r="S9" s="10">
        <v>46274</v>
      </c>
      <c r="T9" s="11"/>
      <c r="U9" s="10">
        <v>193578207720</v>
      </c>
      <c r="V9" s="11"/>
      <c r="W9" s="10">
        <v>193616682469.966</v>
      </c>
      <c r="X9" s="11"/>
      <c r="Y9" s="11" t="s">
        <v>16</v>
      </c>
      <c r="Z9" s="2"/>
      <c r="AA9" s="2"/>
    </row>
    <row r="10" spans="1:27" ht="36">
      <c r="A10" s="4" t="s">
        <v>17</v>
      </c>
      <c r="B10" s="2"/>
      <c r="C10" s="10">
        <v>6086275</v>
      </c>
      <c r="D10" s="11"/>
      <c r="E10" s="10">
        <v>82110782075</v>
      </c>
      <c r="F10" s="11"/>
      <c r="G10" s="10">
        <v>105296779548.968</v>
      </c>
      <c r="H10" s="11"/>
      <c r="I10" s="10">
        <v>5439593</v>
      </c>
      <c r="J10" s="11"/>
      <c r="K10" s="10">
        <v>171977733198</v>
      </c>
      <c r="L10" s="11"/>
      <c r="M10" s="10">
        <v>-8000000</v>
      </c>
      <c r="N10" s="11"/>
      <c r="O10" s="10">
        <v>204219490355</v>
      </c>
      <c r="P10" s="11"/>
      <c r="Q10" s="10">
        <v>3525868</v>
      </c>
      <c r="R10" s="11"/>
      <c r="S10" s="10">
        <v>30280</v>
      </c>
      <c r="T10" s="11"/>
      <c r="U10" s="10">
        <v>109599242636</v>
      </c>
      <c r="V10" s="11"/>
      <c r="W10" s="10">
        <v>106337297540.67</v>
      </c>
      <c r="X10" s="11"/>
      <c r="Y10" s="11" t="s">
        <v>18</v>
      </c>
      <c r="Z10" s="2"/>
      <c r="AA10" s="2"/>
    </row>
    <row r="11" spans="1:27" ht="36">
      <c r="A11" s="4" t="s">
        <v>19</v>
      </c>
      <c r="B11" s="2"/>
      <c r="C11" s="10">
        <v>486587</v>
      </c>
      <c r="D11" s="11"/>
      <c r="E11" s="10">
        <v>5105569794</v>
      </c>
      <c r="F11" s="11"/>
      <c r="G11" s="10">
        <v>5766797017.1351299</v>
      </c>
      <c r="H11" s="11"/>
      <c r="I11" s="10">
        <v>8004609</v>
      </c>
      <c r="J11" s="11"/>
      <c r="K11" s="10">
        <v>107430672600</v>
      </c>
      <c r="L11" s="11"/>
      <c r="M11" s="10">
        <v>-4193913</v>
      </c>
      <c r="N11" s="11"/>
      <c r="O11" s="10">
        <v>57728730855</v>
      </c>
      <c r="P11" s="11"/>
      <c r="Q11" s="10">
        <v>4297283</v>
      </c>
      <c r="R11" s="11"/>
      <c r="S11" s="10">
        <v>13294</v>
      </c>
      <c r="T11" s="11"/>
      <c r="U11" s="10">
        <v>57810095812</v>
      </c>
      <c r="V11" s="11"/>
      <c r="W11" s="10">
        <v>56900139161.994003</v>
      </c>
      <c r="X11" s="11"/>
      <c r="Y11" s="11" t="s">
        <v>20</v>
      </c>
      <c r="Z11" s="2"/>
      <c r="AA11" s="2"/>
    </row>
    <row r="12" spans="1:27" ht="36">
      <c r="A12" s="4" t="s">
        <v>21</v>
      </c>
      <c r="B12" s="2"/>
      <c r="C12" s="10">
        <v>592595</v>
      </c>
      <c r="D12" s="11"/>
      <c r="E12" s="10">
        <v>3874541830</v>
      </c>
      <c r="F12" s="11"/>
      <c r="G12" s="10">
        <v>4532970592.8959999</v>
      </c>
      <c r="H12" s="11"/>
      <c r="I12" s="10">
        <v>3882948</v>
      </c>
      <c r="J12" s="11"/>
      <c r="K12" s="10">
        <v>30679219076</v>
      </c>
      <c r="L12" s="11"/>
      <c r="M12" s="10">
        <v>-2932948</v>
      </c>
      <c r="N12" s="11"/>
      <c r="O12" s="10">
        <v>21987902964</v>
      </c>
      <c r="P12" s="11"/>
      <c r="Q12" s="10">
        <v>1542595</v>
      </c>
      <c r="R12" s="11"/>
      <c r="S12" s="10">
        <v>9530</v>
      </c>
      <c r="T12" s="11"/>
      <c r="U12" s="10">
        <v>13662305497</v>
      </c>
      <c r="V12" s="11"/>
      <c r="W12" s="10">
        <v>14642273637.9035</v>
      </c>
      <c r="X12" s="11"/>
      <c r="Y12" s="11" t="s">
        <v>22</v>
      </c>
      <c r="Z12" s="2"/>
      <c r="AA12" s="2"/>
    </row>
    <row r="13" spans="1:27" ht="36">
      <c r="A13" s="4" t="s">
        <v>23</v>
      </c>
      <c r="B13" s="2"/>
      <c r="C13" s="10">
        <v>14449596</v>
      </c>
      <c r="D13" s="11"/>
      <c r="E13" s="10">
        <v>186794378199</v>
      </c>
      <c r="F13" s="11"/>
      <c r="G13" s="10">
        <v>203502061463.11401</v>
      </c>
      <c r="H13" s="11"/>
      <c r="I13" s="10">
        <v>8877766</v>
      </c>
      <c r="J13" s="11"/>
      <c r="K13" s="10">
        <v>223562947966</v>
      </c>
      <c r="L13" s="11"/>
      <c r="M13" s="10">
        <v>-19327362</v>
      </c>
      <c r="N13" s="11"/>
      <c r="O13" s="10">
        <v>345873744605</v>
      </c>
      <c r="P13" s="11"/>
      <c r="Q13" s="10">
        <v>4000000</v>
      </c>
      <c r="R13" s="11"/>
      <c r="S13" s="10">
        <v>26060</v>
      </c>
      <c r="T13" s="11"/>
      <c r="U13" s="10">
        <v>112594768573</v>
      </c>
      <c r="V13" s="11"/>
      <c r="W13" s="10">
        <v>103824082400</v>
      </c>
      <c r="X13" s="11"/>
      <c r="Y13" s="11" t="s">
        <v>24</v>
      </c>
      <c r="Z13" s="2"/>
      <c r="AA13" s="2"/>
    </row>
    <row r="14" spans="1:27" ht="36">
      <c r="A14" s="4" t="s">
        <v>25</v>
      </c>
      <c r="B14" s="2"/>
      <c r="C14" s="10">
        <v>0</v>
      </c>
      <c r="D14" s="11"/>
      <c r="E14" s="10">
        <v>0</v>
      </c>
      <c r="F14" s="11"/>
      <c r="G14" s="10">
        <v>0</v>
      </c>
      <c r="H14" s="11"/>
      <c r="I14" s="10">
        <v>5250000</v>
      </c>
      <c r="J14" s="11"/>
      <c r="K14" s="10">
        <v>131385092959</v>
      </c>
      <c r="L14" s="11"/>
      <c r="M14" s="10">
        <v>-1530000</v>
      </c>
      <c r="N14" s="11"/>
      <c r="O14" s="10">
        <v>38094090851</v>
      </c>
      <c r="P14" s="11"/>
      <c r="Q14" s="10">
        <v>3720000</v>
      </c>
      <c r="R14" s="11"/>
      <c r="S14" s="10">
        <v>24928</v>
      </c>
      <c r="T14" s="11"/>
      <c r="U14" s="10">
        <v>93026527717</v>
      </c>
      <c r="V14" s="11"/>
      <c r="W14" s="10">
        <v>92362158681.600006</v>
      </c>
      <c r="X14" s="11"/>
      <c r="Y14" s="11" t="s">
        <v>26</v>
      </c>
      <c r="Z14" s="2"/>
      <c r="AA14" s="2"/>
    </row>
    <row r="15" spans="1:27" ht="36.75" thickBot="1">
      <c r="A15" s="2"/>
      <c r="B15" s="2"/>
      <c r="C15" s="12" t="s">
        <v>111</v>
      </c>
      <c r="D15" s="13"/>
      <c r="E15" s="14">
        <f>SUM(E9:E14)</f>
        <v>278373683093</v>
      </c>
      <c r="F15" s="13"/>
      <c r="G15" s="14">
        <f>SUM(G9:G14)</f>
        <v>319659308498.44946</v>
      </c>
      <c r="H15" s="13"/>
      <c r="I15" s="12" t="s">
        <v>111</v>
      </c>
      <c r="J15" s="13"/>
      <c r="K15" s="14">
        <f>SUM(K9:K14)</f>
        <v>941569273987</v>
      </c>
      <c r="L15" s="13"/>
      <c r="M15" s="12" t="s">
        <v>111</v>
      </c>
      <c r="N15" s="13"/>
      <c r="O15" s="14">
        <f>SUM(O9:O14)</f>
        <v>751922385867</v>
      </c>
      <c r="P15" s="13"/>
      <c r="Q15" s="12" t="s">
        <v>111</v>
      </c>
      <c r="R15" s="13"/>
      <c r="S15" s="12" t="s">
        <v>111</v>
      </c>
      <c r="T15" s="13"/>
      <c r="U15" s="14">
        <f>SUM(U9:U14)</f>
        <v>580271147955</v>
      </c>
      <c r="V15" s="13"/>
      <c r="W15" s="14">
        <f>SUM(W9:W14)</f>
        <v>567682633892.13354</v>
      </c>
      <c r="X15" s="13"/>
      <c r="Y15" s="15">
        <f>Y9+Y10+Y11+Y12+Y13+Y14</f>
        <v>0.9668000000000001</v>
      </c>
      <c r="Z15" s="2"/>
      <c r="AA15" s="2"/>
    </row>
    <row r="16" spans="1:27" ht="34.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6.8554687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42" style="1" bestFit="1" customWidth="1"/>
    <col min="10" max="10" width="1" style="1" customWidth="1"/>
    <col min="11" max="11" width="19.42578125" style="1" bestFit="1" customWidth="1"/>
    <col min="12" max="12" width="1" style="1" customWidth="1"/>
    <col min="13" max="13" width="32.57031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2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6">
      <c r="A6" s="6" t="s">
        <v>3</v>
      </c>
      <c r="B6" s="2"/>
      <c r="C6" s="7" t="s">
        <v>66</v>
      </c>
      <c r="D6" s="7" t="s">
        <v>66</v>
      </c>
      <c r="E6" s="7" t="s">
        <v>66</v>
      </c>
      <c r="F6" s="7" t="s">
        <v>66</v>
      </c>
      <c r="G6" s="7" t="s">
        <v>66</v>
      </c>
      <c r="H6" s="7" t="s">
        <v>66</v>
      </c>
      <c r="I6" s="7" t="s">
        <v>66</v>
      </c>
      <c r="J6" s="2"/>
      <c r="K6" s="7" t="s">
        <v>67</v>
      </c>
      <c r="L6" s="7" t="s">
        <v>67</v>
      </c>
      <c r="M6" s="7" t="s">
        <v>67</v>
      </c>
      <c r="N6" s="7" t="s">
        <v>67</v>
      </c>
      <c r="O6" s="7" t="s">
        <v>67</v>
      </c>
      <c r="P6" s="7" t="s">
        <v>67</v>
      </c>
      <c r="Q6" s="7" t="s">
        <v>67</v>
      </c>
      <c r="R6" s="2"/>
      <c r="S6" s="2"/>
      <c r="T6" s="2"/>
      <c r="U6" s="2"/>
      <c r="V6" s="2"/>
      <c r="W6" s="2"/>
    </row>
    <row r="7" spans="1:23" ht="36">
      <c r="A7" s="7" t="s">
        <v>3</v>
      </c>
      <c r="B7" s="2"/>
      <c r="C7" s="9" t="s">
        <v>7</v>
      </c>
      <c r="D7" s="2"/>
      <c r="E7" s="9" t="s">
        <v>81</v>
      </c>
      <c r="F7" s="2"/>
      <c r="G7" s="9" t="s">
        <v>82</v>
      </c>
      <c r="H7" s="2"/>
      <c r="I7" s="9" t="s">
        <v>84</v>
      </c>
      <c r="J7" s="2"/>
      <c r="K7" s="9" t="s">
        <v>7</v>
      </c>
      <c r="L7" s="2"/>
      <c r="M7" s="9" t="s">
        <v>81</v>
      </c>
      <c r="N7" s="2"/>
      <c r="O7" s="9" t="s">
        <v>82</v>
      </c>
      <c r="P7" s="2"/>
      <c r="Q7" s="9" t="s">
        <v>84</v>
      </c>
      <c r="R7" s="2"/>
      <c r="S7" s="2"/>
      <c r="T7" s="2"/>
      <c r="U7" s="2"/>
      <c r="V7" s="2"/>
      <c r="W7" s="2"/>
    </row>
    <row r="8" spans="1:23" ht="36">
      <c r="A8" s="4" t="s">
        <v>25</v>
      </c>
      <c r="B8" s="2"/>
      <c r="C8" s="10">
        <v>1530000</v>
      </c>
      <c r="D8" s="11"/>
      <c r="E8" s="10">
        <v>38094090851</v>
      </c>
      <c r="F8" s="11"/>
      <c r="G8" s="10">
        <v>38358565242</v>
      </c>
      <c r="H8" s="11"/>
      <c r="I8" s="10">
        <v>-264474391</v>
      </c>
      <c r="J8" s="11"/>
      <c r="K8" s="10">
        <v>1530000</v>
      </c>
      <c r="L8" s="11"/>
      <c r="M8" s="10">
        <v>38094090851</v>
      </c>
      <c r="N8" s="11"/>
      <c r="O8" s="10">
        <v>38358565242</v>
      </c>
      <c r="P8" s="11"/>
      <c r="Q8" s="10">
        <v>-264474391</v>
      </c>
      <c r="R8" s="2"/>
      <c r="S8" s="2"/>
      <c r="T8" s="2"/>
      <c r="U8" s="2"/>
      <c r="V8" s="2"/>
      <c r="W8" s="2"/>
    </row>
    <row r="9" spans="1:23" ht="36">
      <c r="A9" s="4" t="s">
        <v>19</v>
      </c>
      <c r="B9" s="2"/>
      <c r="C9" s="10">
        <v>4193913</v>
      </c>
      <c r="D9" s="11"/>
      <c r="E9" s="10">
        <v>57728730855</v>
      </c>
      <c r="F9" s="11"/>
      <c r="G9" s="10">
        <v>55387148636</v>
      </c>
      <c r="H9" s="11"/>
      <c r="I9" s="10">
        <v>2341582219</v>
      </c>
      <c r="J9" s="11"/>
      <c r="K9" s="10">
        <v>4193913</v>
      </c>
      <c r="L9" s="11"/>
      <c r="M9" s="10">
        <v>57728730855</v>
      </c>
      <c r="N9" s="11"/>
      <c r="O9" s="10">
        <v>55387148636</v>
      </c>
      <c r="P9" s="11"/>
      <c r="Q9" s="10">
        <v>2341582219</v>
      </c>
      <c r="R9" s="2"/>
      <c r="S9" s="2"/>
      <c r="T9" s="2"/>
      <c r="U9" s="2"/>
      <c r="V9" s="2"/>
      <c r="W9" s="2"/>
    </row>
    <row r="10" spans="1:23" ht="36">
      <c r="A10" s="4" t="s">
        <v>15</v>
      </c>
      <c r="B10" s="2"/>
      <c r="C10" s="10">
        <v>1802758</v>
      </c>
      <c r="D10" s="11"/>
      <c r="E10" s="10">
        <v>84018426237</v>
      </c>
      <c r="F10" s="11"/>
      <c r="G10" s="10">
        <v>83506077117</v>
      </c>
      <c r="H10" s="11"/>
      <c r="I10" s="10">
        <v>512349120</v>
      </c>
      <c r="J10" s="11"/>
      <c r="K10" s="10">
        <v>1802758</v>
      </c>
      <c r="L10" s="11"/>
      <c r="M10" s="10">
        <v>84018426237</v>
      </c>
      <c r="N10" s="11"/>
      <c r="O10" s="10">
        <v>83506077117</v>
      </c>
      <c r="P10" s="11"/>
      <c r="Q10" s="10">
        <v>512349120</v>
      </c>
      <c r="R10" s="2"/>
      <c r="S10" s="2"/>
      <c r="T10" s="2"/>
      <c r="U10" s="2"/>
      <c r="V10" s="2"/>
      <c r="W10" s="2"/>
    </row>
    <row r="11" spans="1:23" ht="36">
      <c r="A11" s="4" t="s">
        <v>17</v>
      </c>
      <c r="B11" s="2"/>
      <c r="C11" s="10">
        <v>8000000</v>
      </c>
      <c r="D11" s="11"/>
      <c r="E11" s="10">
        <v>204219490355</v>
      </c>
      <c r="F11" s="11"/>
      <c r="G11" s="10">
        <v>167643670104</v>
      </c>
      <c r="H11" s="11"/>
      <c r="I11" s="10">
        <v>36575820251</v>
      </c>
      <c r="J11" s="11"/>
      <c r="K11" s="10">
        <v>8000000</v>
      </c>
      <c r="L11" s="11"/>
      <c r="M11" s="10">
        <v>204219490355</v>
      </c>
      <c r="N11" s="11"/>
      <c r="O11" s="10">
        <v>167643670104</v>
      </c>
      <c r="P11" s="11"/>
      <c r="Q11" s="10">
        <v>36575820251</v>
      </c>
      <c r="R11" s="2"/>
      <c r="S11" s="2"/>
      <c r="T11" s="2"/>
      <c r="U11" s="2"/>
      <c r="V11" s="2"/>
      <c r="W11" s="2"/>
    </row>
    <row r="12" spans="1:23" ht="36">
      <c r="A12" s="4" t="s">
        <v>23</v>
      </c>
      <c r="B12" s="2"/>
      <c r="C12" s="10">
        <v>19327362</v>
      </c>
      <c r="D12" s="11"/>
      <c r="E12" s="10">
        <v>345873744605</v>
      </c>
      <c r="F12" s="11"/>
      <c r="G12" s="10">
        <v>314470240856</v>
      </c>
      <c r="H12" s="11"/>
      <c r="I12" s="10">
        <v>31403503749</v>
      </c>
      <c r="J12" s="11"/>
      <c r="K12" s="10">
        <v>19327362</v>
      </c>
      <c r="L12" s="11"/>
      <c r="M12" s="10">
        <v>345873744605</v>
      </c>
      <c r="N12" s="11"/>
      <c r="O12" s="10">
        <v>314470240856</v>
      </c>
      <c r="P12" s="11"/>
      <c r="Q12" s="10">
        <v>31403503749</v>
      </c>
      <c r="R12" s="2"/>
      <c r="S12" s="2"/>
      <c r="T12" s="2"/>
      <c r="U12" s="2"/>
      <c r="V12" s="2"/>
      <c r="W12" s="2"/>
    </row>
    <row r="13" spans="1:23" ht="36">
      <c r="A13" s="4" t="s">
        <v>21</v>
      </c>
      <c r="B13" s="2"/>
      <c r="C13" s="10">
        <v>2932948</v>
      </c>
      <c r="D13" s="11"/>
      <c r="E13" s="10">
        <v>21987902964</v>
      </c>
      <c r="F13" s="11"/>
      <c r="G13" s="10">
        <v>21508443036</v>
      </c>
      <c r="H13" s="11"/>
      <c r="I13" s="10">
        <v>479459928</v>
      </c>
      <c r="J13" s="11"/>
      <c r="K13" s="10">
        <v>2932948</v>
      </c>
      <c r="L13" s="11"/>
      <c r="M13" s="10">
        <v>21987902964</v>
      </c>
      <c r="N13" s="11"/>
      <c r="O13" s="10">
        <v>21508443036</v>
      </c>
      <c r="P13" s="11"/>
      <c r="Q13" s="10">
        <v>479459928</v>
      </c>
      <c r="R13" s="2"/>
      <c r="S13" s="2"/>
      <c r="T13" s="2"/>
      <c r="U13" s="2"/>
      <c r="V13" s="2"/>
      <c r="W13" s="2"/>
    </row>
    <row r="14" spans="1:23" ht="36.75" thickBot="1">
      <c r="A14" s="2"/>
      <c r="B14" s="2"/>
      <c r="C14" s="12" t="s">
        <v>111</v>
      </c>
      <c r="D14" s="13"/>
      <c r="E14" s="14">
        <f>SUM(E8:E13)</f>
        <v>751922385867</v>
      </c>
      <c r="F14" s="13"/>
      <c r="G14" s="14">
        <f>SUM(G8:G13)</f>
        <v>680874144991</v>
      </c>
      <c r="H14" s="13"/>
      <c r="I14" s="14">
        <f>SUM(I8:I13)</f>
        <v>71048240876</v>
      </c>
      <c r="J14" s="13"/>
      <c r="K14" s="12" t="s">
        <v>111</v>
      </c>
      <c r="L14" s="13"/>
      <c r="M14" s="14">
        <f>SUM(M8:M13)</f>
        <v>751922385867</v>
      </c>
      <c r="N14" s="13"/>
      <c r="O14" s="14">
        <f>SUM(O8:O13)</f>
        <v>680874144991</v>
      </c>
      <c r="P14" s="13"/>
      <c r="Q14" s="14">
        <f>SUM(Q8:Q13)</f>
        <v>71048240876</v>
      </c>
      <c r="R14" s="2"/>
      <c r="S14" s="2"/>
      <c r="T14" s="2"/>
      <c r="U14" s="2"/>
      <c r="V14" s="2"/>
      <c r="W14" s="2"/>
    </row>
    <row r="15" spans="1:23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3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rightToLeft="1" view="pageBreakPreview" zoomScale="60" zoomScaleNormal="100" workbookViewId="0">
      <selection activeCell="U14" sqref="U14"/>
    </sheetView>
  </sheetViews>
  <sheetFormatPr defaultRowHeight="15"/>
  <cols>
    <col min="1" max="1" width="36.8554687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8" style="1" bestFit="1" customWidth="1"/>
    <col min="8" max="8" width="1" style="1" customWidth="1"/>
    <col min="9" max="9" width="29.425781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27.7109375" style="1" bestFit="1" customWidth="1"/>
    <col min="14" max="14" width="1" style="1" customWidth="1"/>
    <col min="15" max="15" width="29.140625" style="1" bestFit="1" customWidth="1"/>
    <col min="16" max="16" width="1" style="1" customWidth="1"/>
    <col min="17" max="17" width="28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33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</row>
    <row r="3" spans="1:24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</row>
    <row r="4" spans="1:24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</row>
    <row r="5" spans="1:2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>
      <c r="A6" s="6" t="s">
        <v>3</v>
      </c>
      <c r="B6" s="2"/>
      <c r="C6" s="7" t="s">
        <v>66</v>
      </c>
      <c r="D6" s="7" t="s">
        <v>66</v>
      </c>
      <c r="E6" s="7" t="s">
        <v>66</v>
      </c>
      <c r="F6" s="7" t="s">
        <v>66</v>
      </c>
      <c r="G6" s="7" t="s">
        <v>66</v>
      </c>
      <c r="H6" s="7" t="s">
        <v>66</v>
      </c>
      <c r="I6" s="7" t="s">
        <v>66</v>
      </c>
      <c r="J6" s="7" t="s">
        <v>66</v>
      </c>
      <c r="K6" s="7" t="s">
        <v>66</v>
      </c>
      <c r="L6" s="2"/>
      <c r="M6" s="7" t="s">
        <v>67</v>
      </c>
      <c r="N6" s="7" t="s">
        <v>67</v>
      </c>
      <c r="O6" s="7" t="s">
        <v>67</v>
      </c>
      <c r="P6" s="7" t="s">
        <v>67</v>
      </c>
      <c r="Q6" s="7" t="s">
        <v>67</v>
      </c>
      <c r="R6" s="7" t="s">
        <v>67</v>
      </c>
      <c r="S6" s="7" t="s">
        <v>67</v>
      </c>
      <c r="T6" s="7" t="s">
        <v>67</v>
      </c>
      <c r="U6" s="7" t="s">
        <v>67</v>
      </c>
      <c r="V6" s="2"/>
      <c r="W6" s="2"/>
      <c r="X6" s="2"/>
    </row>
    <row r="7" spans="1:24" ht="36">
      <c r="A7" s="7" t="s">
        <v>3</v>
      </c>
      <c r="B7" s="2"/>
      <c r="C7" s="7" t="s">
        <v>85</v>
      </c>
      <c r="D7" s="2"/>
      <c r="E7" s="7" t="s">
        <v>86</v>
      </c>
      <c r="F7" s="2"/>
      <c r="G7" s="7" t="s">
        <v>87</v>
      </c>
      <c r="H7" s="2"/>
      <c r="I7" s="7" t="s">
        <v>53</v>
      </c>
      <c r="J7" s="2"/>
      <c r="K7" s="7" t="s">
        <v>88</v>
      </c>
      <c r="L7" s="2"/>
      <c r="M7" s="7" t="s">
        <v>85</v>
      </c>
      <c r="N7" s="2"/>
      <c r="O7" s="7" t="s">
        <v>86</v>
      </c>
      <c r="P7" s="2"/>
      <c r="Q7" s="7" t="s">
        <v>87</v>
      </c>
      <c r="R7" s="2"/>
      <c r="S7" s="7" t="s">
        <v>53</v>
      </c>
      <c r="T7" s="2"/>
      <c r="U7" s="7" t="s">
        <v>88</v>
      </c>
      <c r="V7" s="2"/>
      <c r="W7" s="2"/>
      <c r="X7" s="2"/>
    </row>
    <row r="8" spans="1:24" ht="36">
      <c r="A8" s="4" t="s">
        <v>25</v>
      </c>
      <c r="B8" s="2"/>
      <c r="C8" s="10">
        <v>0</v>
      </c>
      <c r="D8" s="11"/>
      <c r="E8" s="10">
        <v>-664369035</v>
      </c>
      <c r="F8" s="11"/>
      <c r="G8" s="10">
        <v>-264474391</v>
      </c>
      <c r="H8" s="11"/>
      <c r="I8" s="10">
        <v>-928843426</v>
      </c>
      <c r="J8" s="11"/>
      <c r="K8" s="11" t="s">
        <v>89</v>
      </c>
      <c r="L8" s="11"/>
      <c r="M8" s="10">
        <v>0</v>
      </c>
      <c r="N8" s="11"/>
      <c r="O8" s="10">
        <v>-664369035</v>
      </c>
      <c r="P8" s="11"/>
      <c r="Q8" s="10">
        <v>-264474391</v>
      </c>
      <c r="R8" s="11"/>
      <c r="S8" s="10">
        <v>-928843426</v>
      </c>
      <c r="T8" s="11"/>
      <c r="U8" s="11" t="s">
        <v>89</v>
      </c>
      <c r="V8" s="2"/>
      <c r="W8" s="2"/>
      <c r="X8" s="2"/>
    </row>
    <row r="9" spans="1:24" ht="36">
      <c r="A9" s="4" t="s">
        <v>19</v>
      </c>
      <c r="B9" s="2"/>
      <c r="C9" s="10">
        <v>148534024</v>
      </c>
      <c r="D9" s="11"/>
      <c r="E9" s="10">
        <v>-910181819</v>
      </c>
      <c r="F9" s="11"/>
      <c r="G9" s="10">
        <v>2341582219</v>
      </c>
      <c r="H9" s="11"/>
      <c r="I9" s="10">
        <v>1579934424</v>
      </c>
      <c r="J9" s="11"/>
      <c r="K9" s="11" t="s">
        <v>90</v>
      </c>
      <c r="L9" s="11"/>
      <c r="M9" s="10">
        <v>148534024</v>
      </c>
      <c r="N9" s="11"/>
      <c r="O9" s="10">
        <v>-910181819</v>
      </c>
      <c r="P9" s="11"/>
      <c r="Q9" s="10">
        <v>2341582219</v>
      </c>
      <c r="R9" s="11"/>
      <c r="S9" s="10">
        <v>1579934424</v>
      </c>
      <c r="T9" s="11"/>
      <c r="U9" s="11" t="s">
        <v>90</v>
      </c>
      <c r="V9" s="2"/>
      <c r="W9" s="2"/>
      <c r="X9" s="2"/>
    </row>
    <row r="10" spans="1:24" ht="36">
      <c r="A10" s="4" t="s">
        <v>15</v>
      </c>
      <c r="B10" s="2"/>
      <c r="C10" s="10">
        <v>551718588</v>
      </c>
      <c r="D10" s="11"/>
      <c r="E10" s="10">
        <v>28451522</v>
      </c>
      <c r="F10" s="11"/>
      <c r="G10" s="10">
        <v>512349120</v>
      </c>
      <c r="H10" s="11"/>
      <c r="I10" s="10">
        <v>1092519230</v>
      </c>
      <c r="J10" s="11"/>
      <c r="K10" s="11" t="s">
        <v>91</v>
      </c>
      <c r="L10" s="11"/>
      <c r="M10" s="10">
        <v>551718588</v>
      </c>
      <c r="N10" s="11"/>
      <c r="O10" s="10">
        <v>28451522</v>
      </c>
      <c r="P10" s="11"/>
      <c r="Q10" s="10">
        <v>512349120</v>
      </c>
      <c r="R10" s="11"/>
      <c r="S10" s="10">
        <v>1092519230</v>
      </c>
      <c r="T10" s="11"/>
      <c r="U10" s="11" t="s">
        <v>91</v>
      </c>
      <c r="V10" s="2"/>
      <c r="W10" s="2"/>
      <c r="X10" s="2"/>
    </row>
    <row r="11" spans="1:24" ht="36">
      <c r="A11" s="4" t="s">
        <v>17</v>
      </c>
      <c r="B11" s="2"/>
      <c r="C11" s="10">
        <v>0</v>
      </c>
      <c r="D11" s="11"/>
      <c r="E11" s="10">
        <v>-3293545101</v>
      </c>
      <c r="F11" s="11"/>
      <c r="G11" s="10">
        <v>36575820251</v>
      </c>
      <c r="H11" s="11"/>
      <c r="I11" s="10">
        <v>33282275150</v>
      </c>
      <c r="J11" s="11"/>
      <c r="K11" s="11" t="s">
        <v>92</v>
      </c>
      <c r="L11" s="11"/>
      <c r="M11" s="10">
        <v>0</v>
      </c>
      <c r="N11" s="11"/>
      <c r="O11" s="10">
        <v>-3293545101</v>
      </c>
      <c r="P11" s="11"/>
      <c r="Q11" s="10">
        <v>36575820251</v>
      </c>
      <c r="R11" s="11"/>
      <c r="S11" s="10">
        <v>33282275150</v>
      </c>
      <c r="T11" s="11"/>
      <c r="U11" s="11" t="s">
        <v>92</v>
      </c>
      <c r="V11" s="2"/>
      <c r="W11" s="2"/>
      <c r="X11" s="2"/>
    </row>
    <row r="12" spans="1:24" ht="36">
      <c r="A12" s="4" t="s">
        <v>23</v>
      </c>
      <c r="B12" s="2"/>
      <c r="C12" s="10">
        <v>1371697005</v>
      </c>
      <c r="D12" s="11"/>
      <c r="E12" s="10">
        <v>-8770686173</v>
      </c>
      <c r="F12" s="11"/>
      <c r="G12" s="10">
        <v>31403503749</v>
      </c>
      <c r="H12" s="11"/>
      <c r="I12" s="10">
        <v>24004514581</v>
      </c>
      <c r="J12" s="11"/>
      <c r="K12" s="11" t="s">
        <v>93</v>
      </c>
      <c r="L12" s="11"/>
      <c r="M12" s="10">
        <v>1371697005</v>
      </c>
      <c r="N12" s="11"/>
      <c r="O12" s="10">
        <v>-8770686173</v>
      </c>
      <c r="P12" s="11"/>
      <c r="Q12" s="10">
        <v>31403503749</v>
      </c>
      <c r="R12" s="11"/>
      <c r="S12" s="10">
        <v>24004514581</v>
      </c>
      <c r="T12" s="11"/>
      <c r="U12" s="11" t="s">
        <v>93</v>
      </c>
      <c r="V12" s="2"/>
      <c r="W12" s="2"/>
      <c r="X12" s="2"/>
    </row>
    <row r="13" spans="1:24" ht="36">
      <c r="A13" s="4" t="s">
        <v>21</v>
      </c>
      <c r="B13" s="2"/>
      <c r="C13" s="10">
        <v>0</v>
      </c>
      <c r="D13" s="11"/>
      <c r="E13" s="10">
        <v>938527005</v>
      </c>
      <c r="F13" s="11"/>
      <c r="G13" s="10">
        <v>479459928</v>
      </c>
      <c r="H13" s="11"/>
      <c r="I13" s="10">
        <v>1417986933</v>
      </c>
      <c r="J13" s="11"/>
      <c r="K13" s="11" t="s">
        <v>94</v>
      </c>
      <c r="L13" s="11"/>
      <c r="M13" s="10">
        <v>0</v>
      </c>
      <c r="N13" s="11"/>
      <c r="O13" s="10">
        <v>938527005</v>
      </c>
      <c r="P13" s="11"/>
      <c r="Q13" s="10">
        <v>479459928</v>
      </c>
      <c r="R13" s="11"/>
      <c r="S13" s="10">
        <v>1417986933</v>
      </c>
      <c r="T13" s="11"/>
      <c r="U13" s="11" t="s">
        <v>94</v>
      </c>
      <c r="V13" s="2"/>
      <c r="W13" s="2"/>
      <c r="X13" s="2"/>
    </row>
    <row r="14" spans="1:24" ht="36.75" thickBot="1">
      <c r="A14" s="2"/>
      <c r="B14" s="2"/>
      <c r="C14" s="14">
        <f>SUM(C8:C13)</f>
        <v>2071949617</v>
      </c>
      <c r="D14" s="11"/>
      <c r="E14" s="14">
        <f>SUM(E8:E13)</f>
        <v>-12671803601</v>
      </c>
      <c r="F14" s="11"/>
      <c r="G14" s="14">
        <f>SUM(G8:G13)</f>
        <v>71048240876</v>
      </c>
      <c r="H14" s="11"/>
      <c r="I14" s="14">
        <f>SUM(I8:I13)</f>
        <v>60448386892</v>
      </c>
      <c r="J14" s="11"/>
      <c r="K14" s="15">
        <f>K8+K9+K10+K11+K12+K13</f>
        <v>0.94740000000000002</v>
      </c>
      <c r="L14" s="11"/>
      <c r="M14" s="14">
        <f>SUM(M8:M13)</f>
        <v>2071949617</v>
      </c>
      <c r="N14" s="11"/>
      <c r="O14" s="14">
        <f>SUM(O8:O13)</f>
        <v>-12671803601</v>
      </c>
      <c r="P14" s="11"/>
      <c r="Q14" s="14">
        <f>SUM(Q8:Q13)</f>
        <v>71048240876</v>
      </c>
      <c r="R14" s="11"/>
      <c r="S14" s="14">
        <f>SUM(S8:S13)</f>
        <v>60448386892</v>
      </c>
      <c r="T14" s="11"/>
      <c r="U14" s="15">
        <f>U8+U9+U10+U11+U12+U13</f>
        <v>0.94740000000000002</v>
      </c>
      <c r="V14" s="2"/>
      <c r="W14" s="2"/>
      <c r="X14" s="2"/>
    </row>
    <row r="15" spans="1:24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6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6">
      <c r="A6" s="3" t="s">
        <v>68</v>
      </c>
      <c r="B6" s="2"/>
      <c r="C6" s="3" t="s">
        <v>66</v>
      </c>
      <c r="D6" s="3" t="s">
        <v>66</v>
      </c>
      <c r="E6" s="3" t="s">
        <v>66</v>
      </c>
      <c r="F6" s="3" t="s">
        <v>66</v>
      </c>
      <c r="G6" s="3" t="s">
        <v>66</v>
      </c>
      <c r="H6" s="3" t="s">
        <v>66</v>
      </c>
      <c r="I6" s="3" t="s">
        <v>66</v>
      </c>
      <c r="J6" s="2"/>
      <c r="K6" s="3" t="s">
        <v>67</v>
      </c>
      <c r="L6" s="3" t="s">
        <v>67</v>
      </c>
      <c r="M6" s="3" t="s">
        <v>67</v>
      </c>
      <c r="N6" s="3" t="s">
        <v>67</v>
      </c>
      <c r="O6" s="3" t="s">
        <v>67</v>
      </c>
      <c r="P6" s="3" t="s">
        <v>67</v>
      </c>
      <c r="Q6" s="3" t="s">
        <v>67</v>
      </c>
      <c r="R6" s="2"/>
      <c r="S6" s="2"/>
      <c r="T6" s="2"/>
      <c r="U6" s="2"/>
      <c r="V6" s="2"/>
      <c r="W6" s="2"/>
    </row>
    <row r="7" spans="1:23" ht="36">
      <c r="A7" s="3" t="s">
        <v>68</v>
      </c>
      <c r="B7" s="2"/>
      <c r="C7" s="3" t="s">
        <v>95</v>
      </c>
      <c r="D7" s="2"/>
      <c r="E7" s="3" t="s">
        <v>86</v>
      </c>
      <c r="F7" s="2"/>
      <c r="G7" s="3" t="s">
        <v>87</v>
      </c>
      <c r="H7" s="2"/>
      <c r="I7" s="3" t="s">
        <v>96</v>
      </c>
      <c r="J7" s="2"/>
      <c r="K7" s="3" t="s">
        <v>95</v>
      </c>
      <c r="L7" s="2"/>
      <c r="M7" s="3" t="s">
        <v>86</v>
      </c>
      <c r="N7" s="2"/>
      <c r="O7" s="3" t="s">
        <v>87</v>
      </c>
      <c r="P7" s="2"/>
      <c r="Q7" s="3" t="s">
        <v>96</v>
      </c>
      <c r="R7" s="2"/>
      <c r="S7" s="2"/>
      <c r="T7" s="2"/>
      <c r="U7" s="2"/>
      <c r="V7" s="2"/>
      <c r="W7" s="2"/>
    </row>
    <row r="8" spans="1:23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view="pageBreakPreview" zoomScale="60" zoomScaleNormal="100" workbookViewId="0">
      <selection activeCell="E9" sqref="E9:K9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53.28515625" style="1" bestFit="1" customWidth="1"/>
    <col min="6" max="6" width="1" style="1" customWidth="1"/>
    <col min="7" max="7" width="45.85546875" style="1" bestFit="1" customWidth="1"/>
    <col min="8" max="8" width="1" style="1" customWidth="1"/>
    <col min="9" max="9" width="53.28515625" style="1" bestFit="1" customWidth="1"/>
    <col min="10" max="10" width="1" style="1" customWidth="1"/>
    <col min="11" max="11" width="4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6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</row>
    <row r="3" spans="1:17" ht="36">
      <c r="A3" s="2"/>
      <c r="B3" s="3" t="s">
        <v>64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</row>
    <row r="4" spans="1:17" ht="36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</row>
    <row r="5" spans="1:1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6">
      <c r="A6" s="7" t="s">
        <v>97</v>
      </c>
      <c r="B6" s="7" t="s">
        <v>97</v>
      </c>
      <c r="C6" s="7" t="s">
        <v>97</v>
      </c>
      <c r="D6" s="2"/>
      <c r="E6" s="7" t="s">
        <v>66</v>
      </c>
      <c r="F6" s="7" t="s">
        <v>66</v>
      </c>
      <c r="G6" s="7" t="s">
        <v>66</v>
      </c>
      <c r="H6" s="2"/>
      <c r="I6" s="7" t="s">
        <v>67</v>
      </c>
      <c r="J6" s="7" t="s">
        <v>67</v>
      </c>
      <c r="K6" s="7" t="s">
        <v>67</v>
      </c>
      <c r="L6" s="2"/>
      <c r="M6" s="2"/>
      <c r="N6" s="2"/>
      <c r="O6" s="2"/>
      <c r="P6" s="2"/>
      <c r="Q6" s="2"/>
    </row>
    <row r="7" spans="1:17" ht="36">
      <c r="A7" s="7" t="s">
        <v>98</v>
      </c>
      <c r="B7" s="2"/>
      <c r="C7" s="7" t="s">
        <v>50</v>
      </c>
      <c r="D7" s="2"/>
      <c r="E7" s="7" t="s">
        <v>99</v>
      </c>
      <c r="F7" s="2"/>
      <c r="G7" s="7" t="s">
        <v>100</v>
      </c>
      <c r="H7" s="2"/>
      <c r="I7" s="7" t="s">
        <v>99</v>
      </c>
      <c r="J7" s="2"/>
      <c r="K7" s="7" t="s">
        <v>100</v>
      </c>
      <c r="L7" s="2"/>
      <c r="M7" s="2"/>
      <c r="N7" s="2"/>
      <c r="O7" s="2"/>
      <c r="P7" s="2"/>
      <c r="Q7" s="2"/>
    </row>
    <row r="8" spans="1:17" ht="36">
      <c r="A8" s="4" t="s">
        <v>56</v>
      </c>
      <c r="B8" s="2"/>
      <c r="C8" s="2" t="s">
        <v>57</v>
      </c>
      <c r="D8" s="2"/>
      <c r="E8" s="5">
        <v>1892495</v>
      </c>
      <c r="F8" s="2"/>
      <c r="G8" s="2">
        <v>0</v>
      </c>
      <c r="H8" s="2"/>
      <c r="I8" s="5">
        <v>1892495</v>
      </c>
      <c r="J8" s="2"/>
      <c r="K8" s="2">
        <v>0</v>
      </c>
      <c r="L8" s="2"/>
      <c r="M8" s="2"/>
      <c r="N8" s="2"/>
      <c r="O8" s="2"/>
      <c r="P8" s="2"/>
      <c r="Q8" s="2"/>
    </row>
    <row r="9" spans="1:17" ht="36.75" thickBot="1">
      <c r="A9" s="2"/>
      <c r="B9" s="2"/>
      <c r="C9" s="2"/>
      <c r="D9" s="2"/>
      <c r="E9" s="16">
        <f>SUM(E8)</f>
        <v>1892495</v>
      </c>
      <c r="F9" s="4"/>
      <c r="G9" s="17">
        <f>SUM(G8)</f>
        <v>0</v>
      </c>
      <c r="H9" s="4"/>
      <c r="I9" s="16">
        <f>SUM(I8)</f>
        <v>1892495</v>
      </c>
      <c r="J9" s="4"/>
      <c r="K9" s="17">
        <f>SUM(K8)</f>
        <v>0</v>
      </c>
      <c r="L9" s="2"/>
      <c r="M9" s="2"/>
      <c r="N9" s="2"/>
      <c r="O9" s="2"/>
      <c r="P9" s="2"/>
      <c r="Q9" s="2"/>
    </row>
    <row r="10" spans="1:17" ht="34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rightToLeft="1" view="pageBreakPreview" zoomScale="60" zoomScaleNormal="100" workbookViewId="0">
      <selection activeCell="C8" sqref="C8:E11"/>
    </sheetView>
  </sheetViews>
  <sheetFormatPr defaultRowHeight="15"/>
  <cols>
    <col min="1" max="1" width="67.5703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0" ht="33.7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6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</row>
    <row r="3" spans="1:10" ht="36">
      <c r="A3" s="3" t="s">
        <v>64</v>
      </c>
      <c r="B3" s="3"/>
      <c r="C3" s="3"/>
      <c r="D3" s="3"/>
      <c r="E3" s="3"/>
      <c r="F3" s="2"/>
      <c r="G3" s="2"/>
      <c r="H3" s="2"/>
      <c r="I3" s="2"/>
      <c r="J3" s="2"/>
    </row>
    <row r="4" spans="1:10" ht="36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</row>
    <row r="5" spans="1:10" ht="33.7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6">
      <c r="A6" s="6" t="s">
        <v>101</v>
      </c>
      <c r="B6" s="2"/>
      <c r="C6" s="7" t="s">
        <v>66</v>
      </c>
      <c r="D6" s="2"/>
      <c r="E6" s="7" t="s">
        <v>6</v>
      </c>
      <c r="F6" s="2"/>
      <c r="G6" s="2"/>
      <c r="H6" s="2"/>
      <c r="I6" s="2"/>
      <c r="J6" s="2"/>
    </row>
    <row r="7" spans="1:10" ht="36">
      <c r="A7" s="7" t="s">
        <v>101</v>
      </c>
      <c r="B7" s="2"/>
      <c r="C7" s="7" t="s">
        <v>53</v>
      </c>
      <c r="D7" s="2"/>
      <c r="E7" s="7" t="s">
        <v>53</v>
      </c>
      <c r="F7" s="2"/>
      <c r="G7" s="2"/>
      <c r="H7" s="2"/>
      <c r="I7" s="2"/>
      <c r="J7" s="2"/>
    </row>
    <row r="8" spans="1:10" ht="36">
      <c r="A8" s="4" t="s">
        <v>102</v>
      </c>
      <c r="B8" s="2"/>
      <c r="C8" s="10">
        <v>2242679</v>
      </c>
      <c r="D8" s="11"/>
      <c r="E8" s="10">
        <v>2242679</v>
      </c>
      <c r="F8" s="2"/>
      <c r="G8" s="2"/>
      <c r="H8" s="2"/>
      <c r="I8" s="2"/>
      <c r="J8" s="2"/>
    </row>
    <row r="9" spans="1:10" ht="36">
      <c r="A9" s="4" t="s">
        <v>103</v>
      </c>
      <c r="B9" s="2"/>
      <c r="C9" s="10">
        <v>0</v>
      </c>
      <c r="D9" s="11"/>
      <c r="E9" s="10">
        <v>0</v>
      </c>
      <c r="F9" s="2"/>
      <c r="G9" s="2"/>
      <c r="H9" s="2"/>
      <c r="I9" s="2"/>
      <c r="J9" s="2"/>
    </row>
    <row r="10" spans="1:10" ht="36">
      <c r="A10" s="4" t="s">
        <v>104</v>
      </c>
      <c r="B10" s="2"/>
      <c r="C10" s="10">
        <v>0</v>
      </c>
      <c r="D10" s="11"/>
      <c r="E10" s="10">
        <v>0</v>
      </c>
      <c r="F10" s="2"/>
      <c r="G10" s="2"/>
      <c r="H10" s="2"/>
      <c r="I10" s="2"/>
      <c r="J10" s="2"/>
    </row>
    <row r="11" spans="1:10" ht="36.75" thickBot="1">
      <c r="A11" s="4" t="s">
        <v>73</v>
      </c>
      <c r="B11" s="2"/>
      <c r="C11" s="14">
        <v>2242679</v>
      </c>
      <c r="D11" s="11"/>
      <c r="E11" s="14">
        <v>2242679</v>
      </c>
      <c r="F11" s="2"/>
      <c r="G11" s="2"/>
      <c r="H11" s="2"/>
      <c r="I11" s="2"/>
      <c r="J11" s="2"/>
    </row>
    <row r="12" spans="1:10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3.7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3.7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3.7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3.7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3.7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3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3.7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3.7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3.7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3.7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3.7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3.7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3.7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3.7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33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33.75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tabSelected="1" view="pageBreakPreview" zoomScale="60" zoomScaleNormal="100" workbookViewId="0">
      <selection activeCell="G10" sqref="G10"/>
    </sheetView>
  </sheetViews>
  <sheetFormatPr defaultRowHeight="15"/>
  <cols>
    <col min="1" max="1" width="46.140625" style="1" bestFit="1" customWidth="1"/>
    <col min="2" max="2" width="1" style="1" customWidth="1"/>
    <col min="3" max="3" width="29" style="1" bestFit="1" customWidth="1"/>
    <col min="4" max="4" width="1" style="1" customWidth="1"/>
    <col min="5" max="5" width="33.28515625" style="1" bestFit="1" customWidth="1"/>
    <col min="6" max="6" width="1" style="1" customWidth="1"/>
    <col min="7" max="7" width="49.425781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6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</row>
    <row r="3" spans="1:12" ht="36">
      <c r="A3" s="3" t="s">
        <v>64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</row>
    <row r="4" spans="1:12" ht="36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</row>
    <row r="5" spans="1:1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6">
      <c r="A6" s="7" t="s">
        <v>68</v>
      </c>
      <c r="B6" s="2"/>
      <c r="C6" s="7" t="s">
        <v>53</v>
      </c>
      <c r="D6" s="2"/>
      <c r="E6" s="7" t="s">
        <v>88</v>
      </c>
      <c r="F6" s="2"/>
      <c r="G6" s="7" t="s">
        <v>13</v>
      </c>
      <c r="H6" s="2"/>
      <c r="I6" s="2"/>
      <c r="J6" s="2"/>
      <c r="K6" s="2"/>
      <c r="L6" s="2"/>
    </row>
    <row r="7" spans="1:12" ht="36">
      <c r="A7" s="4" t="s">
        <v>105</v>
      </c>
      <c r="B7" s="2"/>
      <c r="C7" s="10">
        <v>60448386892</v>
      </c>
      <c r="D7" s="11"/>
      <c r="E7" s="11" t="s">
        <v>106</v>
      </c>
      <c r="F7" s="11"/>
      <c r="G7" s="11" t="s">
        <v>107</v>
      </c>
      <c r="H7" s="2"/>
      <c r="I7" s="2"/>
      <c r="J7" s="2"/>
      <c r="K7" s="2"/>
      <c r="L7" s="2"/>
    </row>
    <row r="8" spans="1:12" ht="36">
      <c r="A8" s="4" t="s">
        <v>108</v>
      </c>
      <c r="B8" s="2"/>
      <c r="C8" s="10">
        <v>0</v>
      </c>
      <c r="D8" s="11"/>
      <c r="E8" s="11" t="s">
        <v>109</v>
      </c>
      <c r="F8" s="11"/>
      <c r="G8" s="11" t="s">
        <v>109</v>
      </c>
      <c r="H8" s="2"/>
      <c r="I8" s="2"/>
      <c r="J8" s="2"/>
      <c r="K8" s="2"/>
      <c r="L8" s="2"/>
    </row>
    <row r="9" spans="1:12" ht="36">
      <c r="A9" s="4" t="s">
        <v>110</v>
      </c>
      <c r="B9" s="2"/>
      <c r="C9" s="10">
        <v>1892495</v>
      </c>
      <c r="D9" s="11"/>
      <c r="E9" s="11" t="s">
        <v>109</v>
      </c>
      <c r="F9" s="11"/>
      <c r="G9" s="11" t="s">
        <v>109</v>
      </c>
      <c r="H9" s="2"/>
      <c r="I9" s="2"/>
      <c r="J9" s="2"/>
      <c r="K9" s="2"/>
      <c r="L9" s="2"/>
    </row>
    <row r="10" spans="1:12" ht="36.75" thickBot="1">
      <c r="A10" s="2"/>
      <c r="B10" s="2"/>
      <c r="C10" s="14">
        <f>SUM(C7:C9)</f>
        <v>60450279387</v>
      </c>
      <c r="D10" s="13"/>
      <c r="E10" s="15">
        <f>E7+E8+E9</f>
        <v>0.94740000000000002</v>
      </c>
      <c r="F10" s="13"/>
      <c r="G10" s="15">
        <f>G7+G8+G9</f>
        <v>0.10299999999999999</v>
      </c>
      <c r="H10" s="2"/>
      <c r="I10" s="2"/>
      <c r="J10" s="2"/>
      <c r="K10" s="2"/>
      <c r="L10" s="2"/>
    </row>
    <row r="11" spans="1:12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7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6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3" t="s">
        <v>3</v>
      </c>
      <c r="B6" s="2"/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2"/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2"/>
      <c r="S6" s="2"/>
      <c r="T6" s="2"/>
      <c r="U6" s="2"/>
      <c r="V6" s="2"/>
      <c r="W6" s="2"/>
      <c r="X6" s="2"/>
      <c r="Y6" s="2"/>
    </row>
    <row r="7" spans="1:25" ht="36">
      <c r="A7" s="3" t="s">
        <v>3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27</v>
      </c>
      <c r="L7" s="2"/>
      <c r="M7" s="3" t="s">
        <v>28</v>
      </c>
      <c r="N7" s="2"/>
      <c r="O7" s="3" t="s">
        <v>29</v>
      </c>
      <c r="P7" s="2"/>
      <c r="Q7" s="3" t="s">
        <v>30</v>
      </c>
      <c r="R7" s="2"/>
      <c r="S7" s="2"/>
      <c r="T7" s="2"/>
      <c r="U7" s="2"/>
      <c r="V7" s="2"/>
      <c r="W7" s="2"/>
      <c r="X7" s="2"/>
      <c r="Y7" s="2"/>
    </row>
    <row r="8" spans="1:25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"/>
  <sheetViews>
    <sheetView rightToLeft="1" view="pageBreakPreview" topLeftCell="B1" zoomScale="50" zoomScaleNormal="100" zoomScaleSheetLayoutView="50" workbookViewId="0">
      <selection activeCell="Q11" sqref="Q11"/>
    </sheetView>
  </sheetViews>
  <sheetFormatPr defaultRowHeight="15"/>
  <cols>
    <col min="1" max="1" width="14.42578125" style="1" bestFit="1" customWidth="1"/>
    <col min="2" max="2" width="1" style="1" customWidth="1"/>
    <col min="3" max="3" width="34.425781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30.425781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24.14062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9.140625" style="1" customWidth="1"/>
    <col min="30" max="30" width="1" style="1" customWidth="1"/>
    <col min="31" max="31" width="30.570312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30.42578125" style="1" bestFit="1" customWidth="1"/>
    <col min="36" max="36" width="1" style="1" customWidth="1"/>
    <col min="37" max="37" width="49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36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36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36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36">
      <c r="A6" s="3" t="s">
        <v>31</v>
      </c>
      <c r="B6" s="3" t="s">
        <v>31</v>
      </c>
      <c r="C6" s="3" t="s">
        <v>31</v>
      </c>
      <c r="D6" s="3" t="s">
        <v>31</v>
      </c>
      <c r="E6" s="3" t="s">
        <v>31</v>
      </c>
      <c r="F6" s="3" t="s">
        <v>31</v>
      </c>
      <c r="G6" s="3" t="s">
        <v>31</v>
      </c>
      <c r="H6" s="3" t="s">
        <v>31</v>
      </c>
      <c r="I6" s="3" t="s">
        <v>31</v>
      </c>
      <c r="J6" s="3" t="s">
        <v>31</v>
      </c>
      <c r="K6" s="3" t="s">
        <v>31</v>
      </c>
      <c r="L6" s="3" t="s">
        <v>31</v>
      </c>
      <c r="M6" s="3" t="s">
        <v>31</v>
      </c>
      <c r="N6" s="2"/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2"/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2"/>
      <c r="AC6" s="3" t="s">
        <v>6</v>
      </c>
      <c r="AD6" s="3" t="s">
        <v>6</v>
      </c>
      <c r="AE6" s="3" t="s">
        <v>6</v>
      </c>
      <c r="AF6" s="3" t="s">
        <v>6</v>
      </c>
      <c r="AG6" s="3" t="s">
        <v>6</v>
      </c>
      <c r="AH6" s="3" t="s">
        <v>6</v>
      </c>
      <c r="AI6" s="3" t="s">
        <v>6</v>
      </c>
      <c r="AJ6" s="3" t="s">
        <v>6</v>
      </c>
      <c r="AK6" s="3" t="s">
        <v>6</v>
      </c>
      <c r="AL6" s="2"/>
      <c r="AM6" s="2"/>
      <c r="AN6" s="2"/>
      <c r="AO6" s="2"/>
      <c r="AP6" s="2"/>
    </row>
    <row r="7" spans="1:42" ht="36">
      <c r="A7" s="3" t="s">
        <v>32</v>
      </c>
      <c r="B7" s="2"/>
      <c r="C7" s="3" t="s">
        <v>33</v>
      </c>
      <c r="D7" s="2"/>
      <c r="E7" s="3" t="s">
        <v>34</v>
      </c>
      <c r="F7" s="2"/>
      <c r="G7" s="3" t="s">
        <v>35</v>
      </c>
      <c r="H7" s="2"/>
      <c r="I7" s="3" t="s">
        <v>36</v>
      </c>
      <c r="J7" s="2"/>
      <c r="K7" s="3" t="s">
        <v>37</v>
      </c>
      <c r="L7" s="2"/>
      <c r="M7" s="3" t="s">
        <v>30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38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  <c r="AP7" s="2"/>
    </row>
    <row r="8" spans="1:42" ht="36">
      <c r="A8" s="3" t="s">
        <v>32</v>
      </c>
      <c r="B8" s="2"/>
      <c r="C8" s="3" t="s">
        <v>33</v>
      </c>
      <c r="D8" s="2"/>
      <c r="E8" s="3" t="s">
        <v>34</v>
      </c>
      <c r="F8" s="2"/>
      <c r="G8" s="3" t="s">
        <v>35</v>
      </c>
      <c r="H8" s="2"/>
      <c r="I8" s="3" t="s">
        <v>36</v>
      </c>
      <c r="J8" s="2"/>
      <c r="K8" s="3" t="s">
        <v>37</v>
      </c>
      <c r="L8" s="2"/>
      <c r="M8" s="3" t="s">
        <v>30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38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  <c r="AP8" s="2"/>
    </row>
    <row r="9" spans="1:42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</sheetData>
  <mergeCells count="28">
    <mergeCell ref="H2:AE2"/>
    <mergeCell ref="H3:AE3"/>
    <mergeCell ref="H4:AE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7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31.57031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44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6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</row>
    <row r="3" spans="1:16" ht="36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</row>
    <row r="4" spans="1:16" ht="36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6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</row>
    <row r="7" spans="1:16" ht="36">
      <c r="A7" s="3" t="s">
        <v>3</v>
      </c>
      <c r="B7" s="2"/>
      <c r="C7" s="3" t="s">
        <v>7</v>
      </c>
      <c r="D7" s="2"/>
      <c r="E7" s="3" t="s">
        <v>39</v>
      </c>
      <c r="F7" s="2"/>
      <c r="G7" s="3" t="s">
        <v>40</v>
      </c>
      <c r="H7" s="2"/>
      <c r="I7" s="3" t="s">
        <v>41</v>
      </c>
      <c r="J7" s="2"/>
      <c r="K7" s="3" t="s">
        <v>42</v>
      </c>
      <c r="L7" s="2"/>
      <c r="M7" s="3" t="s">
        <v>43</v>
      </c>
      <c r="N7" s="2"/>
      <c r="O7" s="2"/>
      <c r="P7" s="2"/>
    </row>
    <row r="8" spans="1:16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rightToLeft="1" view="pageBreakPreview" topLeftCell="C1" zoomScale="60" zoomScaleNormal="100" workbookViewId="0">
      <selection activeCell="Q12" sqref="Q12"/>
    </sheetView>
  </sheetViews>
  <sheetFormatPr defaultRowHeight="15"/>
  <cols>
    <col min="1" max="1" width="68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4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2.28515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24.140625" style="1" bestFit="1" customWidth="1"/>
    <col min="14" max="14" width="1" style="1" customWidth="1"/>
    <col min="15" max="15" width="30.42578125" style="1" bestFit="1" customWidth="1"/>
    <col min="16" max="16" width="1" style="1" customWidth="1"/>
    <col min="17" max="17" width="9.85546875" style="1" bestFit="1" customWidth="1"/>
    <col min="18" max="18" width="1" style="1" customWidth="1"/>
    <col min="19" max="19" width="24.140625" style="1" bestFit="1" customWidth="1"/>
    <col min="20" max="20" width="1" style="1" customWidth="1"/>
    <col min="21" max="21" width="9.85546875" style="1" customWidth="1"/>
    <col min="22" max="22" width="1" style="1" customWidth="1"/>
    <col min="23" max="23" width="19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24.140625" style="1" bestFit="1" customWidth="1"/>
    <col min="28" max="28" width="1" style="1" customWidth="1"/>
    <col min="29" max="29" width="30.42578125" style="1" bestFit="1" customWidth="1"/>
    <col min="30" max="30" width="1" style="1" customWidth="1"/>
    <col min="31" max="31" width="35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36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"/>
      <c r="AC2" s="2"/>
      <c r="AD2" s="2"/>
      <c r="AE2" s="2"/>
      <c r="AF2" s="2"/>
      <c r="AG2" s="2"/>
    </row>
    <row r="3" spans="1:33" ht="36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2"/>
      <c r="AC3" s="2"/>
      <c r="AD3" s="2"/>
      <c r="AE3" s="2"/>
      <c r="AF3" s="2"/>
      <c r="AG3" s="2"/>
    </row>
    <row r="4" spans="1:33" ht="36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2"/>
      <c r="AC4" s="2"/>
      <c r="AD4" s="2"/>
      <c r="AE4" s="2"/>
      <c r="AF4" s="2"/>
      <c r="AG4" s="2"/>
    </row>
    <row r="5" spans="1:3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36">
      <c r="A6" s="3" t="s">
        <v>44</v>
      </c>
      <c r="B6" s="3" t="s">
        <v>44</v>
      </c>
      <c r="C6" s="3" t="s">
        <v>44</v>
      </c>
      <c r="D6" s="3" t="s">
        <v>44</v>
      </c>
      <c r="E6" s="3" t="s">
        <v>44</v>
      </c>
      <c r="F6" s="3" t="s">
        <v>44</v>
      </c>
      <c r="G6" s="3" t="s">
        <v>44</v>
      </c>
      <c r="H6" s="3" t="s">
        <v>44</v>
      </c>
      <c r="I6" s="3" t="s">
        <v>44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  <c r="AF6" s="2"/>
      <c r="AG6" s="2"/>
    </row>
    <row r="7" spans="1:33" ht="36">
      <c r="A7" s="3" t="s">
        <v>45</v>
      </c>
      <c r="B7" s="2"/>
      <c r="C7" s="3" t="s">
        <v>36</v>
      </c>
      <c r="D7" s="2"/>
      <c r="E7" s="3" t="s">
        <v>37</v>
      </c>
      <c r="F7" s="2"/>
      <c r="G7" s="3" t="s">
        <v>46</v>
      </c>
      <c r="H7" s="2"/>
      <c r="I7" s="3" t="s">
        <v>34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47</v>
      </c>
      <c r="AF7" s="2"/>
      <c r="AG7" s="2"/>
    </row>
    <row r="8" spans="1:33" ht="36">
      <c r="A8" s="3" t="s">
        <v>45</v>
      </c>
      <c r="B8" s="2"/>
      <c r="C8" s="3" t="s">
        <v>36</v>
      </c>
      <c r="D8" s="2"/>
      <c r="E8" s="3" t="s">
        <v>37</v>
      </c>
      <c r="F8" s="2"/>
      <c r="G8" s="3" t="s">
        <v>46</v>
      </c>
      <c r="H8" s="2"/>
      <c r="I8" s="3" t="s">
        <v>34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47</v>
      </c>
      <c r="AF8" s="2"/>
      <c r="AG8" s="2"/>
    </row>
    <row r="9" spans="1:33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</sheetData>
  <mergeCells count="25">
    <mergeCell ref="G2:AA2"/>
    <mergeCell ref="G3:AA3"/>
    <mergeCell ref="G4:AA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7" orientation="portrait" r:id="rId1"/>
  <colBreaks count="1" manualBreakCount="1">
    <brk id="2" max="1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rightToLeft="1" view="pageBreakPreview" zoomScale="60" zoomScaleNormal="100" workbookViewId="0">
      <selection activeCell="K8" sqref="K8:S10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25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4.42578125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3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6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6" t="s">
        <v>48</v>
      </c>
      <c r="B6" s="2"/>
      <c r="C6" s="7" t="s">
        <v>49</v>
      </c>
      <c r="D6" s="7" t="s">
        <v>49</v>
      </c>
      <c r="E6" s="7" t="s">
        <v>49</v>
      </c>
      <c r="F6" s="7" t="s">
        <v>49</v>
      </c>
      <c r="G6" s="7" t="s">
        <v>49</v>
      </c>
      <c r="H6" s="7" t="s">
        <v>49</v>
      </c>
      <c r="I6" s="7" t="s">
        <v>49</v>
      </c>
      <c r="J6" s="2"/>
      <c r="K6" s="7" t="s">
        <v>4</v>
      </c>
      <c r="L6" s="2"/>
      <c r="M6" s="7" t="s">
        <v>5</v>
      </c>
      <c r="N6" s="7" t="s">
        <v>5</v>
      </c>
      <c r="O6" s="7" t="s">
        <v>5</v>
      </c>
      <c r="P6" s="2"/>
      <c r="Q6" s="7" t="s">
        <v>6</v>
      </c>
      <c r="R6" s="7" t="s">
        <v>6</v>
      </c>
      <c r="S6" s="7" t="s">
        <v>6</v>
      </c>
      <c r="T6" s="2"/>
      <c r="U6" s="2"/>
      <c r="V6" s="2"/>
      <c r="W6" s="2"/>
      <c r="X6" s="2"/>
      <c r="Y6" s="2"/>
    </row>
    <row r="7" spans="1:25" ht="36">
      <c r="A7" s="7" t="s">
        <v>48</v>
      </c>
      <c r="B7" s="2"/>
      <c r="C7" s="9" t="s">
        <v>50</v>
      </c>
      <c r="D7" s="2"/>
      <c r="E7" s="9" t="s">
        <v>51</v>
      </c>
      <c r="F7" s="2"/>
      <c r="G7" s="9" t="s">
        <v>52</v>
      </c>
      <c r="H7" s="2"/>
      <c r="I7" s="9" t="s">
        <v>37</v>
      </c>
      <c r="J7" s="2"/>
      <c r="K7" s="9" t="s">
        <v>53</v>
      </c>
      <c r="L7" s="2"/>
      <c r="M7" s="9" t="s">
        <v>54</v>
      </c>
      <c r="N7" s="2"/>
      <c r="O7" s="9" t="s">
        <v>55</v>
      </c>
      <c r="P7" s="2"/>
      <c r="Q7" s="9" t="s">
        <v>53</v>
      </c>
      <c r="R7" s="2"/>
      <c r="S7" s="9" t="s">
        <v>47</v>
      </c>
      <c r="T7" s="2"/>
      <c r="U7" s="2"/>
      <c r="V7" s="2"/>
      <c r="W7" s="2"/>
      <c r="X7" s="2"/>
      <c r="Y7" s="2"/>
    </row>
    <row r="8" spans="1:25" ht="36">
      <c r="A8" s="4" t="s">
        <v>56</v>
      </c>
      <c r="B8" s="2"/>
      <c r="C8" s="2" t="s">
        <v>57</v>
      </c>
      <c r="D8" s="2"/>
      <c r="E8" s="2" t="s">
        <v>58</v>
      </c>
      <c r="F8" s="2"/>
      <c r="G8" s="2" t="s">
        <v>59</v>
      </c>
      <c r="H8" s="2"/>
      <c r="I8" s="2">
        <v>0</v>
      </c>
      <c r="J8" s="2"/>
      <c r="K8" s="10">
        <v>319646437</v>
      </c>
      <c r="L8" s="11"/>
      <c r="M8" s="10">
        <v>444668084260</v>
      </c>
      <c r="N8" s="11"/>
      <c r="O8" s="10">
        <v>431209129252</v>
      </c>
      <c r="P8" s="11"/>
      <c r="Q8" s="10">
        <v>13458955008</v>
      </c>
      <c r="R8" s="11"/>
      <c r="S8" s="11" t="s">
        <v>60</v>
      </c>
      <c r="T8" s="2"/>
      <c r="U8" s="2"/>
      <c r="V8" s="2"/>
      <c r="W8" s="2"/>
      <c r="X8" s="2"/>
      <c r="Y8" s="2"/>
    </row>
    <row r="9" spans="1:25" ht="36">
      <c r="A9" s="4" t="s">
        <v>56</v>
      </c>
      <c r="B9" s="2"/>
      <c r="C9" s="2" t="s">
        <v>61</v>
      </c>
      <c r="D9" s="2"/>
      <c r="E9" s="2" t="s">
        <v>62</v>
      </c>
      <c r="F9" s="2"/>
      <c r="G9" s="2" t="s">
        <v>59</v>
      </c>
      <c r="H9" s="2"/>
      <c r="I9" s="2">
        <v>0</v>
      </c>
      <c r="J9" s="2"/>
      <c r="K9" s="10">
        <v>50000000</v>
      </c>
      <c r="L9" s="11"/>
      <c r="M9" s="10">
        <v>50000000</v>
      </c>
      <c r="N9" s="11"/>
      <c r="O9" s="10">
        <v>0</v>
      </c>
      <c r="P9" s="11"/>
      <c r="Q9" s="10">
        <v>50000000</v>
      </c>
      <c r="R9" s="11"/>
      <c r="S9" s="11" t="s">
        <v>63</v>
      </c>
      <c r="T9" s="2"/>
      <c r="U9" s="2"/>
      <c r="V9" s="2"/>
      <c r="W9" s="2"/>
      <c r="X9" s="2"/>
      <c r="Y9" s="2"/>
    </row>
    <row r="10" spans="1:25" ht="36.7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14">
        <f>SUM(K8:K9)</f>
        <v>369646437</v>
      </c>
      <c r="L10" s="13"/>
      <c r="M10" s="14">
        <f>SUM(M8:M9)</f>
        <v>444718084260</v>
      </c>
      <c r="N10" s="13"/>
      <c r="O10" s="14">
        <f>SUM(O8:O9)</f>
        <v>431209129252</v>
      </c>
      <c r="P10" s="13"/>
      <c r="Q10" s="14">
        <f>SUM(Q8:Q9)</f>
        <v>13508955008</v>
      </c>
      <c r="R10" s="13"/>
      <c r="S10" s="15">
        <f>S8+S9</f>
        <v>2.3E-2</v>
      </c>
      <c r="T10" s="2"/>
      <c r="U10" s="2"/>
      <c r="V10" s="2"/>
      <c r="W10" s="2"/>
      <c r="X10" s="2"/>
      <c r="Y10" s="2"/>
    </row>
    <row r="11" spans="1:25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rightToLeft="1" view="pageBreakPreview" zoomScale="60" zoomScaleNormal="100" workbookViewId="0">
      <selection activeCell="I8" sqref="I8:S9"/>
    </sheetView>
  </sheetViews>
  <sheetFormatPr defaultRowHeight="15"/>
  <cols>
    <col min="1" max="1" width="32" style="1" bestFit="1" customWidth="1"/>
    <col min="2" max="2" width="1" style="1" customWidth="1"/>
    <col min="3" max="3" width="27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>
      <c r="A6" s="7" t="s">
        <v>65</v>
      </c>
      <c r="B6" s="7" t="s">
        <v>65</v>
      </c>
      <c r="C6" s="7" t="s">
        <v>65</v>
      </c>
      <c r="D6" s="7" t="s">
        <v>65</v>
      </c>
      <c r="E6" s="7" t="s">
        <v>65</v>
      </c>
      <c r="F6" s="7" t="s">
        <v>65</v>
      </c>
      <c r="G6" s="7" t="s">
        <v>65</v>
      </c>
      <c r="H6" s="2"/>
      <c r="I6" s="7" t="s">
        <v>66</v>
      </c>
      <c r="J6" s="7" t="s">
        <v>66</v>
      </c>
      <c r="K6" s="7" t="s">
        <v>66</v>
      </c>
      <c r="L6" s="7" t="s">
        <v>66</v>
      </c>
      <c r="M6" s="7" t="s">
        <v>66</v>
      </c>
      <c r="N6" s="2"/>
      <c r="O6" s="7" t="s">
        <v>67</v>
      </c>
      <c r="P6" s="7" t="s">
        <v>67</v>
      </c>
      <c r="Q6" s="7" t="s">
        <v>67</v>
      </c>
      <c r="R6" s="7" t="s">
        <v>67</v>
      </c>
      <c r="S6" s="7" t="s">
        <v>67</v>
      </c>
      <c r="T6" s="2"/>
      <c r="U6" s="2"/>
      <c r="V6" s="2"/>
      <c r="W6" s="2"/>
      <c r="X6" s="2"/>
    </row>
    <row r="7" spans="1:24" ht="36">
      <c r="A7" s="3" t="s">
        <v>68</v>
      </c>
      <c r="B7" s="2"/>
      <c r="C7" s="3" t="s">
        <v>69</v>
      </c>
      <c r="D7" s="2"/>
      <c r="E7" s="3" t="s">
        <v>36</v>
      </c>
      <c r="F7" s="2"/>
      <c r="G7" s="3" t="s">
        <v>37</v>
      </c>
      <c r="H7" s="2"/>
      <c r="I7" s="3" t="s">
        <v>70</v>
      </c>
      <c r="J7" s="2"/>
      <c r="K7" s="3" t="s">
        <v>71</v>
      </c>
      <c r="L7" s="2"/>
      <c r="M7" s="3" t="s">
        <v>72</v>
      </c>
      <c r="N7" s="2"/>
      <c r="O7" s="3" t="s">
        <v>70</v>
      </c>
      <c r="P7" s="2"/>
      <c r="Q7" s="3" t="s">
        <v>71</v>
      </c>
      <c r="R7" s="2"/>
      <c r="S7" s="3" t="s">
        <v>72</v>
      </c>
      <c r="T7" s="2"/>
      <c r="U7" s="2"/>
      <c r="V7" s="2"/>
      <c r="W7" s="2"/>
      <c r="X7" s="2"/>
    </row>
    <row r="8" spans="1:24" ht="36">
      <c r="A8" s="4" t="s">
        <v>56</v>
      </c>
      <c r="B8" s="2"/>
      <c r="C8" s="5">
        <v>30</v>
      </c>
      <c r="D8" s="2"/>
      <c r="E8" s="2" t="s">
        <v>73</v>
      </c>
      <c r="F8" s="2"/>
      <c r="G8" s="2">
        <v>0</v>
      </c>
      <c r="H8" s="2"/>
      <c r="I8" s="10">
        <v>1892495</v>
      </c>
      <c r="J8" s="11"/>
      <c r="K8" s="10">
        <v>0</v>
      </c>
      <c r="L8" s="11"/>
      <c r="M8" s="10">
        <v>1892495</v>
      </c>
      <c r="N8" s="11"/>
      <c r="O8" s="10">
        <v>1892495</v>
      </c>
      <c r="P8" s="11"/>
      <c r="Q8" s="10">
        <v>0</v>
      </c>
      <c r="R8" s="11"/>
      <c r="S8" s="10">
        <v>1892495</v>
      </c>
      <c r="T8" s="2"/>
      <c r="U8" s="2"/>
      <c r="V8" s="2"/>
      <c r="W8" s="2"/>
      <c r="X8" s="2"/>
    </row>
    <row r="9" spans="1:24" ht="36.75" thickBot="1">
      <c r="A9" s="2"/>
      <c r="B9" s="2"/>
      <c r="C9" s="2"/>
      <c r="D9" s="2"/>
      <c r="E9" s="2"/>
      <c r="F9" s="2"/>
      <c r="G9" s="2"/>
      <c r="H9" s="2"/>
      <c r="I9" s="14">
        <f>SUM(I8)</f>
        <v>1892495</v>
      </c>
      <c r="J9" s="13"/>
      <c r="K9" s="14">
        <f>SUM(K8)</f>
        <v>0</v>
      </c>
      <c r="L9" s="13"/>
      <c r="M9" s="14">
        <f>SUM(M8)</f>
        <v>1892495</v>
      </c>
      <c r="N9" s="13"/>
      <c r="O9" s="14">
        <f>SUM(O8)</f>
        <v>1892495</v>
      </c>
      <c r="P9" s="13"/>
      <c r="Q9" s="14">
        <f>SUM(Q8)</f>
        <v>0</v>
      </c>
      <c r="R9" s="13"/>
      <c r="S9" s="14">
        <f>SUM(S8)</f>
        <v>1892495</v>
      </c>
      <c r="T9" s="2"/>
      <c r="U9" s="2"/>
      <c r="V9" s="2"/>
      <c r="W9" s="2"/>
      <c r="X9" s="2"/>
    </row>
    <row r="10" spans="1:24" ht="34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rightToLeft="1" view="pageBreakPreview" zoomScale="60" zoomScaleNormal="100" workbookViewId="0">
      <selection activeCell="K24" sqref="K24"/>
    </sheetView>
  </sheetViews>
  <sheetFormatPr defaultRowHeight="15"/>
  <cols>
    <col min="1" max="1" width="33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53" style="1" bestFit="1" customWidth="1"/>
    <col min="6" max="6" width="1" style="1" customWidth="1"/>
    <col min="7" max="7" width="35.5703125" style="1" bestFit="1" customWidth="1"/>
    <col min="8" max="8" width="1" style="1" customWidth="1"/>
    <col min="9" max="9" width="35.855468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37.710937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24.85546875" style="1" bestFit="1" customWidth="1"/>
    <col min="18" max="18" width="1" style="1" customWidth="1"/>
    <col min="19" max="19" width="3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8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6">
      <c r="A6" s="6" t="s">
        <v>3</v>
      </c>
      <c r="B6" s="2"/>
      <c r="C6" s="7" t="s">
        <v>74</v>
      </c>
      <c r="D6" s="7" t="s">
        <v>74</v>
      </c>
      <c r="E6" s="7" t="s">
        <v>74</v>
      </c>
      <c r="F6" s="7" t="s">
        <v>74</v>
      </c>
      <c r="G6" s="7" t="s">
        <v>74</v>
      </c>
      <c r="H6" s="2"/>
      <c r="I6" s="7" t="s">
        <v>66</v>
      </c>
      <c r="J6" s="7" t="s">
        <v>66</v>
      </c>
      <c r="K6" s="7" t="s">
        <v>66</v>
      </c>
      <c r="L6" s="7" t="s">
        <v>66</v>
      </c>
      <c r="M6" s="7" t="s">
        <v>66</v>
      </c>
      <c r="N6" s="2"/>
      <c r="O6" s="7" t="s">
        <v>67</v>
      </c>
      <c r="P6" s="7" t="s">
        <v>67</v>
      </c>
      <c r="Q6" s="7" t="s">
        <v>67</v>
      </c>
      <c r="R6" s="7" t="s">
        <v>67</v>
      </c>
      <c r="S6" s="7" t="s">
        <v>67</v>
      </c>
      <c r="T6" s="2"/>
      <c r="U6" s="2"/>
      <c r="V6" s="2"/>
      <c r="W6" s="2"/>
      <c r="X6" s="2"/>
      <c r="Y6" s="2"/>
      <c r="Z6" s="2"/>
      <c r="AA6" s="2"/>
      <c r="AB6" s="2"/>
    </row>
    <row r="7" spans="1:28" ht="36">
      <c r="A7" s="7" t="s">
        <v>3</v>
      </c>
      <c r="B7" s="2"/>
      <c r="C7" s="9" t="s">
        <v>75</v>
      </c>
      <c r="D7" s="2"/>
      <c r="E7" s="9" t="s">
        <v>76</v>
      </c>
      <c r="F7" s="2"/>
      <c r="G7" s="9" t="s">
        <v>77</v>
      </c>
      <c r="H7" s="2"/>
      <c r="I7" s="9" t="s">
        <v>78</v>
      </c>
      <c r="J7" s="2"/>
      <c r="K7" s="9" t="s">
        <v>71</v>
      </c>
      <c r="L7" s="2"/>
      <c r="M7" s="9" t="s">
        <v>79</v>
      </c>
      <c r="N7" s="2"/>
      <c r="O7" s="9" t="s">
        <v>78</v>
      </c>
      <c r="P7" s="2"/>
      <c r="Q7" s="9" t="s">
        <v>71</v>
      </c>
      <c r="R7" s="2"/>
      <c r="S7" s="9" t="s">
        <v>79</v>
      </c>
      <c r="T7" s="2"/>
      <c r="U7" s="2"/>
      <c r="V7" s="2"/>
      <c r="W7" s="2"/>
      <c r="X7" s="2"/>
      <c r="Y7" s="2"/>
      <c r="Z7" s="2"/>
      <c r="AA7" s="2"/>
      <c r="AB7" s="2"/>
    </row>
    <row r="8" spans="1:28" ht="36">
      <c r="A8" s="4" t="s">
        <v>23</v>
      </c>
      <c r="B8" s="2"/>
      <c r="C8" s="2" t="s">
        <v>6</v>
      </c>
      <c r="D8" s="2"/>
      <c r="E8" s="5">
        <v>4000000</v>
      </c>
      <c r="F8" s="2"/>
      <c r="G8" s="5">
        <v>400</v>
      </c>
      <c r="H8" s="2"/>
      <c r="I8" s="5">
        <v>1600000000</v>
      </c>
      <c r="J8" s="2"/>
      <c r="K8" s="5">
        <v>228302995</v>
      </c>
      <c r="L8" s="2"/>
      <c r="M8" s="5">
        <v>1371697005</v>
      </c>
      <c r="N8" s="2"/>
      <c r="O8" s="5">
        <v>1600000000</v>
      </c>
      <c r="P8" s="2"/>
      <c r="Q8" s="5">
        <v>228302995</v>
      </c>
      <c r="R8" s="2"/>
      <c r="S8" s="5">
        <v>1371697005</v>
      </c>
      <c r="T8" s="2"/>
      <c r="U8" s="2"/>
      <c r="V8" s="2"/>
      <c r="W8" s="2"/>
      <c r="X8" s="2"/>
      <c r="Y8" s="2"/>
      <c r="Z8" s="2"/>
      <c r="AA8" s="2"/>
      <c r="AB8" s="2"/>
    </row>
    <row r="9" spans="1:28" ht="36">
      <c r="A9" s="4" t="s">
        <v>19</v>
      </c>
      <c r="B9" s="2"/>
      <c r="C9" s="2" t="s">
        <v>4</v>
      </c>
      <c r="D9" s="2"/>
      <c r="E9" s="5">
        <v>486587</v>
      </c>
      <c r="F9" s="2"/>
      <c r="G9" s="5">
        <v>350</v>
      </c>
      <c r="H9" s="2"/>
      <c r="I9" s="5">
        <v>170305450</v>
      </c>
      <c r="J9" s="2"/>
      <c r="K9" s="5">
        <v>21771426</v>
      </c>
      <c r="L9" s="2"/>
      <c r="M9" s="5">
        <v>148534024</v>
      </c>
      <c r="N9" s="2"/>
      <c r="O9" s="5">
        <v>170305450</v>
      </c>
      <c r="P9" s="2"/>
      <c r="Q9" s="5">
        <v>21771426</v>
      </c>
      <c r="R9" s="2"/>
      <c r="S9" s="5">
        <v>148534024</v>
      </c>
      <c r="T9" s="2"/>
      <c r="U9" s="2"/>
      <c r="V9" s="2"/>
      <c r="W9" s="2"/>
      <c r="X9" s="2"/>
      <c r="Y9" s="2"/>
      <c r="Z9" s="2"/>
      <c r="AA9" s="2"/>
      <c r="AB9" s="2"/>
    </row>
    <row r="10" spans="1:28" ht="36">
      <c r="A10" s="4" t="s">
        <v>15</v>
      </c>
      <c r="B10" s="2"/>
      <c r="C10" s="2" t="s">
        <v>80</v>
      </c>
      <c r="D10" s="2"/>
      <c r="E10" s="5">
        <v>2902878</v>
      </c>
      <c r="F10" s="2"/>
      <c r="G10" s="5">
        <v>220</v>
      </c>
      <c r="H10" s="2"/>
      <c r="I10" s="5">
        <v>638633160</v>
      </c>
      <c r="J10" s="2"/>
      <c r="K10" s="5">
        <v>86914572</v>
      </c>
      <c r="L10" s="2"/>
      <c r="M10" s="5">
        <v>551718588</v>
      </c>
      <c r="N10" s="2"/>
      <c r="O10" s="5">
        <v>638633160</v>
      </c>
      <c r="P10" s="2"/>
      <c r="Q10" s="5">
        <v>86914572</v>
      </c>
      <c r="R10" s="2"/>
      <c r="S10" s="5">
        <v>551718588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36.75" thickBot="1">
      <c r="A11" s="2"/>
      <c r="B11" s="2"/>
      <c r="C11" s="2"/>
      <c r="D11" s="2"/>
      <c r="E11" s="2"/>
      <c r="F11" s="2"/>
      <c r="G11" s="2"/>
      <c r="H11" s="2"/>
      <c r="I11" s="16">
        <f>SUM(I8:I10)</f>
        <v>2408938610</v>
      </c>
      <c r="J11" s="4"/>
      <c r="K11" s="16">
        <f>SUM(K8:K10)</f>
        <v>336988993</v>
      </c>
      <c r="L11" s="4"/>
      <c r="M11" s="16">
        <f>SUM(M8:M10)</f>
        <v>2071949617</v>
      </c>
      <c r="N11" s="4"/>
      <c r="O11" s="16">
        <f>SUM(O8:O10)</f>
        <v>2408938610</v>
      </c>
      <c r="P11" s="4"/>
      <c r="Q11" s="16">
        <f>SUM(Q8:Q10)</f>
        <v>336988993</v>
      </c>
      <c r="R11" s="4"/>
      <c r="S11" s="16">
        <f>SUM(S8:S10)</f>
        <v>2071949617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rightToLeft="1" view="pageBreakPreview" zoomScale="60" zoomScaleNormal="100" workbookViewId="0">
      <selection activeCell="C8" sqref="C8:Q15"/>
    </sheetView>
  </sheetViews>
  <sheetFormatPr defaultRowHeight="15"/>
  <cols>
    <col min="1" max="1" width="36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33.42578125" style="1" bestFit="1" customWidth="1"/>
    <col min="6" max="6" width="1" style="1" customWidth="1"/>
    <col min="7" max="7" width="32.28515625" style="1" bestFit="1" customWidth="1"/>
    <col min="8" max="8" width="1" style="1" customWidth="1"/>
    <col min="9" max="9" width="50.1406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33.42578125" style="1" bestFit="1" customWidth="1"/>
    <col min="14" max="14" width="1" style="1" customWidth="1"/>
    <col min="15" max="15" width="32.28515625" style="1" bestFit="1" customWidth="1"/>
    <col min="16" max="16" width="1" style="1" customWidth="1"/>
    <col min="17" max="17" width="5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6" t="s">
        <v>3</v>
      </c>
      <c r="B6" s="2"/>
      <c r="C6" s="7" t="s">
        <v>66</v>
      </c>
      <c r="D6" s="7" t="s">
        <v>66</v>
      </c>
      <c r="E6" s="7" t="s">
        <v>66</v>
      </c>
      <c r="F6" s="7" t="s">
        <v>66</v>
      </c>
      <c r="G6" s="7" t="s">
        <v>66</v>
      </c>
      <c r="H6" s="7" t="s">
        <v>66</v>
      </c>
      <c r="I6" s="7" t="s">
        <v>66</v>
      </c>
      <c r="J6" s="2"/>
      <c r="K6" s="7" t="s">
        <v>67</v>
      </c>
      <c r="L6" s="7" t="s">
        <v>67</v>
      </c>
      <c r="M6" s="7" t="s">
        <v>67</v>
      </c>
      <c r="N6" s="7" t="s">
        <v>67</v>
      </c>
      <c r="O6" s="7" t="s">
        <v>67</v>
      </c>
      <c r="P6" s="7" t="s">
        <v>67</v>
      </c>
      <c r="Q6" s="7" t="s">
        <v>67</v>
      </c>
      <c r="R6" s="2"/>
      <c r="S6" s="2"/>
      <c r="T6" s="2"/>
      <c r="U6" s="2"/>
      <c r="V6" s="2"/>
    </row>
    <row r="7" spans="1:22" ht="36">
      <c r="A7" s="7" t="s">
        <v>3</v>
      </c>
      <c r="B7" s="2"/>
      <c r="C7" s="9" t="s">
        <v>7</v>
      </c>
      <c r="D7" s="2"/>
      <c r="E7" s="9" t="s">
        <v>81</v>
      </c>
      <c r="F7" s="2"/>
      <c r="G7" s="9" t="s">
        <v>82</v>
      </c>
      <c r="H7" s="2"/>
      <c r="I7" s="9" t="s">
        <v>83</v>
      </c>
      <c r="J7" s="2"/>
      <c r="K7" s="9" t="s">
        <v>7</v>
      </c>
      <c r="L7" s="2"/>
      <c r="M7" s="9" t="s">
        <v>81</v>
      </c>
      <c r="N7" s="2"/>
      <c r="O7" s="9" t="s">
        <v>82</v>
      </c>
      <c r="P7" s="2"/>
      <c r="Q7" s="9" t="s">
        <v>83</v>
      </c>
      <c r="R7" s="2"/>
      <c r="S7" s="2"/>
      <c r="T7" s="2"/>
      <c r="U7" s="2"/>
      <c r="V7" s="2"/>
    </row>
    <row r="8" spans="1:22" ht="36">
      <c r="A8" s="4" t="s">
        <v>15</v>
      </c>
      <c r="B8" s="2"/>
      <c r="C8" s="10">
        <v>4200897</v>
      </c>
      <c r="D8" s="11"/>
      <c r="E8" s="10">
        <v>193616682469</v>
      </c>
      <c r="F8" s="11"/>
      <c r="G8" s="10">
        <v>193588230947</v>
      </c>
      <c r="H8" s="11"/>
      <c r="I8" s="10">
        <v>28451522</v>
      </c>
      <c r="J8" s="11"/>
      <c r="K8" s="10">
        <v>4200897</v>
      </c>
      <c r="L8" s="11"/>
      <c r="M8" s="10">
        <v>193616682469</v>
      </c>
      <c r="N8" s="11"/>
      <c r="O8" s="10">
        <v>193588230947</v>
      </c>
      <c r="P8" s="11"/>
      <c r="Q8" s="10">
        <v>28451522</v>
      </c>
      <c r="R8" s="2"/>
      <c r="S8" s="2"/>
      <c r="T8" s="2"/>
      <c r="U8" s="2"/>
      <c r="V8" s="2"/>
    </row>
    <row r="9" spans="1:22" ht="36">
      <c r="A9" s="4" t="s">
        <v>17</v>
      </c>
      <c r="B9" s="2"/>
      <c r="C9" s="10">
        <v>3525868</v>
      </c>
      <c r="D9" s="11"/>
      <c r="E9" s="10">
        <v>106337297540</v>
      </c>
      <c r="F9" s="11"/>
      <c r="G9" s="10">
        <v>109630842642</v>
      </c>
      <c r="H9" s="11"/>
      <c r="I9" s="10">
        <v>-3293545101</v>
      </c>
      <c r="J9" s="11"/>
      <c r="K9" s="10">
        <v>3525868</v>
      </c>
      <c r="L9" s="11"/>
      <c r="M9" s="10">
        <v>106337297540</v>
      </c>
      <c r="N9" s="11"/>
      <c r="O9" s="10">
        <v>109630842642</v>
      </c>
      <c r="P9" s="11"/>
      <c r="Q9" s="10">
        <v>-3293545101</v>
      </c>
      <c r="R9" s="2"/>
      <c r="S9" s="2"/>
      <c r="T9" s="2"/>
      <c r="U9" s="2"/>
      <c r="V9" s="2"/>
    </row>
    <row r="10" spans="1:22" ht="36">
      <c r="A10" s="4" t="s">
        <v>21</v>
      </c>
      <c r="B10" s="2"/>
      <c r="C10" s="10">
        <v>1542595</v>
      </c>
      <c r="D10" s="11"/>
      <c r="E10" s="10">
        <v>14642273637</v>
      </c>
      <c r="F10" s="11"/>
      <c r="G10" s="10">
        <v>13703746632</v>
      </c>
      <c r="H10" s="11"/>
      <c r="I10" s="10">
        <v>938527005</v>
      </c>
      <c r="J10" s="11"/>
      <c r="K10" s="10">
        <v>1542595</v>
      </c>
      <c r="L10" s="11"/>
      <c r="M10" s="10">
        <v>14642273637</v>
      </c>
      <c r="N10" s="11"/>
      <c r="O10" s="10">
        <v>13703746632</v>
      </c>
      <c r="P10" s="11"/>
      <c r="Q10" s="10">
        <v>938527005</v>
      </c>
      <c r="R10" s="2"/>
      <c r="S10" s="2"/>
      <c r="T10" s="2"/>
      <c r="U10" s="2"/>
      <c r="V10" s="2"/>
    </row>
    <row r="11" spans="1:22" ht="36">
      <c r="A11" s="4" t="s">
        <v>23</v>
      </c>
      <c r="B11" s="2"/>
      <c r="C11" s="10">
        <v>4000000</v>
      </c>
      <c r="D11" s="11"/>
      <c r="E11" s="10">
        <v>103824082400</v>
      </c>
      <c r="F11" s="11"/>
      <c r="G11" s="10">
        <v>112594768573</v>
      </c>
      <c r="H11" s="11"/>
      <c r="I11" s="10">
        <v>-8770686173</v>
      </c>
      <c r="J11" s="11"/>
      <c r="K11" s="10">
        <v>4000000</v>
      </c>
      <c r="L11" s="11"/>
      <c r="M11" s="10">
        <v>103824082400</v>
      </c>
      <c r="N11" s="11"/>
      <c r="O11" s="10">
        <v>112594768573</v>
      </c>
      <c r="P11" s="11"/>
      <c r="Q11" s="10">
        <v>-8770686173</v>
      </c>
      <c r="R11" s="2"/>
      <c r="S11" s="2"/>
      <c r="T11" s="2"/>
      <c r="U11" s="2"/>
      <c r="V11" s="2"/>
    </row>
    <row r="12" spans="1:22" ht="36">
      <c r="A12" s="4" t="s">
        <v>25</v>
      </c>
      <c r="B12" s="2"/>
      <c r="C12" s="10">
        <v>3720000</v>
      </c>
      <c r="D12" s="11"/>
      <c r="E12" s="10">
        <v>92362158681</v>
      </c>
      <c r="F12" s="11"/>
      <c r="G12" s="10">
        <v>93026527717</v>
      </c>
      <c r="H12" s="11"/>
      <c r="I12" s="10">
        <v>-664369035</v>
      </c>
      <c r="J12" s="11"/>
      <c r="K12" s="10">
        <v>3720000</v>
      </c>
      <c r="L12" s="11"/>
      <c r="M12" s="10">
        <v>92362158681</v>
      </c>
      <c r="N12" s="11"/>
      <c r="O12" s="10">
        <v>93026527717</v>
      </c>
      <c r="P12" s="11"/>
      <c r="Q12" s="10">
        <v>-664369035</v>
      </c>
      <c r="R12" s="2"/>
      <c r="S12" s="2"/>
      <c r="T12" s="2"/>
      <c r="U12" s="2"/>
      <c r="V12" s="2"/>
    </row>
    <row r="13" spans="1:22" ht="36">
      <c r="A13" s="4" t="s">
        <v>19</v>
      </c>
      <c r="B13" s="2"/>
      <c r="C13" s="10">
        <v>4297283</v>
      </c>
      <c r="D13" s="11"/>
      <c r="E13" s="10">
        <v>56900139161</v>
      </c>
      <c r="F13" s="11"/>
      <c r="G13" s="10">
        <v>57810320981</v>
      </c>
      <c r="H13" s="11"/>
      <c r="I13" s="10">
        <v>-910181819</v>
      </c>
      <c r="J13" s="11"/>
      <c r="K13" s="10">
        <v>4297283</v>
      </c>
      <c r="L13" s="11"/>
      <c r="M13" s="10">
        <v>56900139161</v>
      </c>
      <c r="N13" s="11"/>
      <c r="O13" s="10">
        <v>57810320981</v>
      </c>
      <c r="P13" s="11"/>
      <c r="Q13" s="10">
        <v>-910181819</v>
      </c>
      <c r="R13" s="2"/>
      <c r="S13" s="2"/>
      <c r="T13" s="2"/>
      <c r="U13" s="2"/>
      <c r="V13" s="2"/>
    </row>
    <row r="14" spans="1:22" ht="36.75" thickBot="1">
      <c r="A14" s="2"/>
      <c r="B14" s="2"/>
      <c r="C14" s="12" t="s">
        <v>111</v>
      </c>
      <c r="D14" s="13"/>
      <c r="E14" s="14">
        <f>SUM(E8:E13)</f>
        <v>567682633888</v>
      </c>
      <c r="F14" s="13"/>
      <c r="G14" s="14">
        <f>SUM(G8:G13)</f>
        <v>580354437492</v>
      </c>
      <c r="H14" s="13"/>
      <c r="I14" s="14">
        <f>SUM(I8:I13)</f>
        <v>-12671803601</v>
      </c>
      <c r="J14" s="13"/>
      <c r="K14" s="12" t="s">
        <v>111</v>
      </c>
      <c r="L14" s="13"/>
      <c r="M14" s="14">
        <f>SUM(M8:M13)</f>
        <v>567682633888</v>
      </c>
      <c r="N14" s="13"/>
      <c r="O14" s="14">
        <f>SUM(O8:O13)</f>
        <v>580354437492</v>
      </c>
      <c r="P14" s="13"/>
      <c r="Q14" s="14">
        <f>SUM(Q8:Q13)</f>
        <v>-12671803601</v>
      </c>
      <c r="R14" s="2"/>
      <c r="S14" s="2"/>
      <c r="T14" s="2"/>
      <c r="U14" s="2"/>
      <c r="V14" s="2"/>
    </row>
    <row r="15" spans="1:22" ht="34.5" thickTop="1">
      <c r="A15" s="2"/>
      <c r="B15" s="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2020-07-26T10:22:16Z</dcterms:modified>
</cp:coreProperties>
</file>