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6375" windowHeight="6090" firstSheet="9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Print_Area" localSheetId="3">' تعدیل قیمت '!$A$1:$M$12</definedName>
    <definedName name="_xlnm.Print_Area" localSheetId="2">'اوراق مشارکت'!$A$1:$AK$16</definedName>
    <definedName name="_xlnm.Print_Area" localSheetId="1">تبعی!$A$1:$Q$9</definedName>
    <definedName name="_xlnm.Print_Area" localSheetId="14">'جمع درآمدها'!$A$1:$G$13</definedName>
    <definedName name="_xlnm.Print_Area" localSheetId="12">'درآمد سپرده بانکی '!$A$1:$K$12</definedName>
    <definedName name="_xlnm.Print_Area" localSheetId="7">'درآمد سود سهام '!$A$1:$S$12</definedName>
    <definedName name="_xlnm.Print_Area" localSheetId="8">'درآمد ناشی از تغییر قیمت اوراق '!$A$1:$Q$19</definedName>
    <definedName name="_xlnm.Print_Area" localSheetId="9">'درآمد ناشی از فروش '!$A$1:$Q$14</definedName>
    <definedName name="_xlnm.Print_Area" localSheetId="13">'سایر درآمدها '!$A$1:$E$15</definedName>
    <definedName name="_xlnm.Print_Area" localSheetId="5">'سپرده '!$A$1:$S$12</definedName>
    <definedName name="_xlnm.Print_Area" localSheetId="11">'سرمایه‌گذاری در اوراق بهادار '!$A$1:$Q$18</definedName>
    <definedName name="_xlnm.Print_Area" localSheetId="10">'سرمایه‌گذاری در سهام '!$A$1:$U$18</definedName>
    <definedName name="_xlnm.Print_Area" localSheetId="6">'سود اوراق بهادار و سپرده بانکی '!$A$1:$S$20</definedName>
    <definedName name="_xlnm.Print_Area" localSheetId="0">سهام!$A$1:$Y$17</definedName>
    <definedName name="_xlnm.Print_Area" localSheetId="4">'گواهی سپرده '!$A$1:$AE$12</definedName>
  </definedNames>
  <calcPr calcId="145621"/>
</workbook>
</file>

<file path=xl/calcChain.xml><?xml version="1.0" encoding="utf-8"?>
<calcChain xmlns="http://schemas.openxmlformats.org/spreadsheetml/2006/main">
  <c r="Q14" i="9" l="1"/>
  <c r="O14" i="9"/>
  <c r="M14" i="9"/>
  <c r="I14" i="9"/>
  <c r="G14" i="9"/>
  <c r="E14" i="9"/>
  <c r="S10" i="8"/>
  <c r="Q10" i="8"/>
  <c r="O10" i="8"/>
  <c r="M10" i="8"/>
  <c r="K10" i="8"/>
  <c r="I10" i="8"/>
  <c r="S18" i="7"/>
  <c r="Q18" i="7"/>
  <c r="O18" i="7"/>
  <c r="M18" i="7"/>
  <c r="K18" i="7"/>
  <c r="I18" i="7"/>
  <c r="S10" i="6"/>
  <c r="Q10" i="6"/>
  <c r="O10" i="6"/>
  <c r="M10" i="6"/>
  <c r="K10" i="6"/>
  <c r="G10" i="15"/>
  <c r="E10" i="15"/>
  <c r="C10" i="15"/>
  <c r="K11" i="13"/>
  <c r="I11" i="13"/>
  <c r="G11" i="13"/>
  <c r="E11" i="13"/>
  <c r="U14" i="11"/>
  <c r="S14" i="11"/>
  <c r="Q14" i="11"/>
  <c r="O14" i="11"/>
  <c r="M14" i="11"/>
  <c r="K14" i="11"/>
  <c r="I14" i="11"/>
  <c r="G14" i="11"/>
  <c r="E14" i="11"/>
  <c r="C14" i="11"/>
  <c r="Q13" i="10"/>
  <c r="O13" i="10"/>
  <c r="M13" i="10"/>
  <c r="I13" i="10"/>
  <c r="G13" i="10"/>
  <c r="E13" i="10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<sst xmlns="http://schemas.openxmlformats.org/spreadsheetml/2006/main" count="593" uniqueCount="138">
  <si>
    <t>صندوق سرمایه‌گذاری اختصاصی بازارگردانی بهمن گستر</t>
  </si>
  <si>
    <t>صورت وضعیت پورتفوی</t>
  </si>
  <si>
    <t>برای ماه منتهی به 1398/09/30</t>
  </si>
  <si>
    <t>نام شرکت</t>
  </si>
  <si>
    <t>1398/08/30</t>
  </si>
  <si>
    <t>تغییرات طی دوره</t>
  </si>
  <si>
    <t>1398/09/30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</si>
  <si>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</si>
  <si>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</si>
  <si>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</si>
  <si>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</si>
  <si>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</si>
  <si>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</si>
  <si>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</si>
  <si>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</si>
  <si>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ديزل</t>
  </si>
  <si>
    <t>0.27 %</t>
  </si>
  <si>
    <t>سرمايه‌گذاري‌بهمن‌</t>
  </si>
  <si>
    <t>17.80 %</t>
  </si>
  <si>
    <t>صنايع‌ريخته‌گري‌ايران‌</t>
  </si>
  <si>
    <t>2.30 %</t>
  </si>
  <si>
    <t>گروه‌بهمن‌</t>
  </si>
  <si>
    <t>18.20 %</t>
  </si>
  <si>
    <t>شركت بهمن ليزينگ</t>
  </si>
  <si>
    <t>10.89 %</t>
  </si>
  <si>
    <t>ح . صنايع‌ريخته‌گري‌ايران‌</t>
  </si>
  <si>
    <t>0.26 %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</si>
  <si>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</si>
  <si>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</si>
  <si>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</si>
  <si>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</si>
  <si>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</si>
  <si>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</si>
  <si>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</si>
  <si>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</si>
  <si>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</si>
  <si>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</si>
  <si>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</si>
  <si>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</si>
  <si>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</si>
  <si>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</si>
  <si>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</si>
  <si>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</si>
  <si>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</si>
  <si>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</si>
  <si>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</si>
  <si>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</si>
  <si>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</si>
  <si>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</si>
  <si>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</si>
  <si>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</si>
  <si>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</si>
  <si>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</si>
  <si>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</si>
  <si>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</si>
  <si>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</si>
  <si>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</si>
  <si>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</si>
  <si>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</si>
  <si>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</si>
  <si>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2.92 %</t>
  </si>
  <si>
    <t>849-40-2052615-1</t>
  </si>
  <si>
    <t>حساب جاری</t>
  </si>
  <si>
    <t>0.03 %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</si>
  <si>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</si>
  <si>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</si>
  <si>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</si>
  <si>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</si>
  <si>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</si>
  <si>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</si>
  <si>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</si>
  <si>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</si>
  <si>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</si>
  <si>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اوراق مشاركت ميدكو ماهانه %20</t>
  </si>
  <si>
    <t/>
  </si>
  <si>
    <t>1397/01/25</t>
  </si>
  <si>
    <t>مشاركت نفت و گاز پرشيا970123</t>
  </si>
  <si>
    <t>1397/01/23</t>
  </si>
  <si>
    <t>اجاره رايتل ماهانه 20 درصد</t>
  </si>
  <si>
    <t>1396/10/22</t>
  </si>
  <si>
    <t>مشاركت قطار شهري تبريز971218</t>
  </si>
  <si>
    <t>1397/12/18</t>
  </si>
  <si>
    <t>مشاركت رايان سايپا 3 ماهه 22%</t>
  </si>
  <si>
    <t>1398/12/25</t>
  </si>
  <si>
    <t>اسناد خزانه اسلامي950721</t>
  </si>
  <si>
    <t>1395/07/21</t>
  </si>
  <si>
    <t>مشاركت شهرداري مشهد 1392</t>
  </si>
  <si>
    <t>1396/12/27</t>
  </si>
  <si>
    <t>سلف موازي استاندارد نفتكوره380</t>
  </si>
  <si>
    <t>1284/03/18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</si>
  <si>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</si>
  <si>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</si>
  <si>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</si>
  <si>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</si>
  <si>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</si>
  <si>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</si>
  <si>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1398/04/31</t>
  </si>
  <si>
    <t>1398/04/01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</si>
  <si>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</si>
  <si>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</si>
  <si>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</si>
  <si>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</si>
  <si>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</si>
  <si>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</si>
  <si>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</si>
  <si>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</si>
  <si>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2.94 %</t>
  </si>
  <si>
    <t>28.95 %</t>
  </si>
  <si>
    <t>12.21 %</t>
  </si>
  <si>
    <t>6.75 %</t>
  </si>
  <si>
    <t>52.53 %</t>
  </si>
  <si>
    <t>52.48 %</t>
  </si>
  <si>
    <t>-9.28 %</t>
  </si>
  <si>
    <t>-6.31 %</t>
  </si>
  <si>
    <t>37.95 %</t>
  </si>
  <si>
    <t>13.66 %</t>
  </si>
  <si>
    <t>0.63 %</t>
  </si>
  <si>
    <t>0.25 %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</si>
  <si>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</si>
  <si>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</si>
  <si>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</si>
  <si>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</si>
  <si>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</si>
  <si>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</si>
  <si>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گواهي سپرد رايان سايپا3ماهه22%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</si>
  <si>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</si>
  <si>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</si>
  <si>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</si>
  <si>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</si>
  <si>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 xml:space="preserve">سرمایه‌گذاری در سهام </t>
  </si>
  <si>
    <t>96.98 %</t>
  </si>
  <si>
    <t>13.54 %</t>
  </si>
  <si>
    <t xml:space="preserve">سرمایه‌گذاری در اوراق بهادار </t>
  </si>
  <si>
    <t>0.00 %</t>
  </si>
  <si>
    <t xml:space="preserve">درآمد سپرده بانکی </t>
  </si>
  <si>
    <t>0.11 %</t>
  </si>
  <si>
    <t>0.02 %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</si>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</sst>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sz val="12"/>
      <name val="B Nazanin"/>
    </font>
    <font>
      <sz val="11"/>
      <name val="Calibri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3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Border="1"/>
    <xf numFmtId="0" fontId="5" fillId="0" borderId="4" xfId="0" applyFont="1" applyBorder="1"/>
    <xf numFmtId="3" fontId="5" fillId="0" borderId="4" xfId="0" applyNumberFormat="1" applyFont="1" applyBorder="1"/>
    <xf numFmtId="0" fontId="5" fillId="0" borderId="4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10" fontId="5" fillId="0" borderId="4" xfId="1" applyNumberFormat="1" applyFont="1" applyBorder="1" applyAlignment="1">
      <alignment horizontal="right"/>
    </xf>
    <xf numFmtId="10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rightToLeft="1" view="pageBreakPreview" zoomScale="60" zoomScaleNormal="100" workbookViewId="0">
      <selection activeCell="C9" sqref="C9:Y15"/>
    </sheetView>
  </sheetViews>
  <sheetFormatPr defaultRowHeight="15"/>
  <cols>
    <col min="1" max="1" width="40.42578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0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30.425781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8" style="1" bestFit="1" customWidth="1"/>
    <col min="22" max="22" width="1" style="1" customWidth="1"/>
    <col min="23" max="23" width="30.4257812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</row>
    <row r="3" spans="1:25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</row>
    <row r="4" spans="1:25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6">
      <c r="A7" s="9" t="s">
        <v>3</v>
      </c>
      <c r="B7" s="2"/>
      <c r="C7" s="11" t="s">
        <v>7</v>
      </c>
      <c r="D7" s="2"/>
      <c r="E7" s="11" t="s">
        <v>8</v>
      </c>
      <c r="F7" s="2"/>
      <c r="G7" s="11" t="s">
        <v>9</v>
      </c>
      <c r="H7" s="2"/>
      <c r="I7" s="12" t="s">
        <v>10</v>
      </c>
      <c r="J7" s="12" t="s">
        <v>10</v>
      </c>
      <c r="K7" s="12" t="s">
        <v>10</v>
      </c>
      <c r="L7" s="2"/>
      <c r="M7" s="12" t="s">
        <v>11</v>
      </c>
      <c r="N7" s="12" t="s">
        <v>11</v>
      </c>
      <c r="O7" s="12" t="s">
        <v>11</v>
      </c>
      <c r="P7" s="2"/>
      <c r="Q7" s="11" t="s">
        <v>7</v>
      </c>
      <c r="R7" s="2"/>
      <c r="S7" s="11" t="s">
        <v>12</v>
      </c>
      <c r="T7" s="2"/>
      <c r="U7" s="11" t="s">
        <v>8</v>
      </c>
      <c r="V7" s="2"/>
      <c r="W7" s="11" t="s">
        <v>9</v>
      </c>
      <c r="X7" s="2"/>
      <c r="Y7" s="11" t="s">
        <v>13</v>
      </c>
    </row>
    <row r="8" spans="1:25" ht="36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2" t="s">
        <v>7</v>
      </c>
      <c r="J8" s="2"/>
      <c r="K8" s="12" t="s">
        <v>8</v>
      </c>
      <c r="L8" s="2"/>
      <c r="M8" s="12" t="s">
        <v>7</v>
      </c>
      <c r="N8" s="2"/>
      <c r="O8" s="12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</row>
    <row r="9" spans="1:25" ht="36">
      <c r="A9" s="4" t="s">
        <v>15</v>
      </c>
      <c r="B9" s="2"/>
      <c r="C9" s="6">
        <v>8808898</v>
      </c>
      <c r="D9" s="7"/>
      <c r="E9" s="6">
        <v>67167357709</v>
      </c>
      <c r="F9" s="7"/>
      <c r="G9" s="6">
        <v>60486235926.180099</v>
      </c>
      <c r="H9" s="7"/>
      <c r="I9" s="6">
        <v>570459</v>
      </c>
      <c r="J9" s="7"/>
      <c r="K9" s="6">
        <v>5024609424</v>
      </c>
      <c r="L9" s="7"/>
      <c r="M9" s="6">
        <v>-9329357</v>
      </c>
      <c r="N9" s="7"/>
      <c r="O9" s="6">
        <v>74097977405</v>
      </c>
      <c r="P9" s="7"/>
      <c r="Q9" s="6">
        <v>50000</v>
      </c>
      <c r="R9" s="7"/>
      <c r="S9" s="6">
        <v>9435</v>
      </c>
      <c r="T9" s="7"/>
      <c r="U9" s="6">
        <v>468090750</v>
      </c>
      <c r="V9" s="7"/>
      <c r="W9" s="6">
        <v>469867717.5</v>
      </c>
      <c r="X9" s="7"/>
      <c r="Y9" s="7" t="s">
        <v>16</v>
      </c>
    </row>
    <row r="10" spans="1:25" ht="36">
      <c r="A10" s="4" t="s">
        <v>17</v>
      </c>
      <c r="B10" s="2"/>
      <c r="C10" s="6">
        <v>6500700</v>
      </c>
      <c r="D10" s="7"/>
      <c r="E10" s="6">
        <v>24372944066</v>
      </c>
      <c r="F10" s="7"/>
      <c r="G10" s="6">
        <v>28845065632.185001</v>
      </c>
      <c r="H10" s="7"/>
      <c r="I10" s="6">
        <v>3667014</v>
      </c>
      <c r="J10" s="7"/>
      <c r="K10" s="6">
        <v>17093588747</v>
      </c>
      <c r="L10" s="7"/>
      <c r="M10" s="6">
        <v>-3402057</v>
      </c>
      <c r="N10" s="7"/>
      <c r="O10" s="6">
        <v>16201087033</v>
      </c>
      <c r="P10" s="7"/>
      <c r="Q10" s="6">
        <v>6765657</v>
      </c>
      <c r="R10" s="7"/>
      <c r="S10" s="6">
        <v>4517</v>
      </c>
      <c r="T10" s="7"/>
      <c r="U10" s="6">
        <v>27852346528</v>
      </c>
      <c r="V10" s="7"/>
      <c r="W10" s="6">
        <v>30438536383.050701</v>
      </c>
      <c r="X10" s="7"/>
      <c r="Y10" s="7" t="s">
        <v>18</v>
      </c>
    </row>
    <row r="11" spans="1:25" ht="36">
      <c r="A11" s="4" t="s">
        <v>19</v>
      </c>
      <c r="B11" s="2"/>
      <c r="C11" s="6">
        <v>10818913</v>
      </c>
      <c r="D11" s="7"/>
      <c r="E11" s="6">
        <v>17884453020</v>
      </c>
      <c r="F11" s="7"/>
      <c r="G11" s="6">
        <v>17704549917.504601</v>
      </c>
      <c r="H11" s="7"/>
      <c r="I11" s="6">
        <v>793999</v>
      </c>
      <c r="J11" s="7"/>
      <c r="K11" s="6">
        <v>1559192778</v>
      </c>
      <c r="L11" s="7"/>
      <c r="M11" s="6">
        <v>-9540427</v>
      </c>
      <c r="N11" s="7"/>
      <c r="O11" s="6">
        <v>17947785710</v>
      </c>
      <c r="P11" s="7"/>
      <c r="Q11" s="6">
        <v>2072485</v>
      </c>
      <c r="R11" s="7"/>
      <c r="S11" s="6">
        <v>1907</v>
      </c>
      <c r="T11" s="7"/>
      <c r="U11" s="6">
        <v>3315527955</v>
      </c>
      <c r="V11" s="7"/>
      <c r="W11" s="6">
        <v>3936459501.70895</v>
      </c>
      <c r="X11" s="7"/>
      <c r="Y11" s="7" t="s">
        <v>20</v>
      </c>
    </row>
    <row r="12" spans="1:25" ht="36">
      <c r="A12" s="4" t="s">
        <v>21</v>
      </c>
      <c r="B12" s="2"/>
      <c r="C12" s="6">
        <v>35668415</v>
      </c>
      <c r="D12" s="7"/>
      <c r="E12" s="6">
        <v>71388352420</v>
      </c>
      <c r="F12" s="7"/>
      <c r="G12" s="6">
        <v>72153505087.048599</v>
      </c>
      <c r="H12" s="7"/>
      <c r="I12" s="6">
        <v>1047832</v>
      </c>
      <c r="J12" s="7"/>
      <c r="K12" s="6">
        <v>2417246079</v>
      </c>
      <c r="L12" s="7"/>
      <c r="M12" s="6">
        <v>-23739325</v>
      </c>
      <c r="N12" s="7"/>
      <c r="O12" s="6">
        <v>55982645125</v>
      </c>
      <c r="P12" s="7"/>
      <c r="Q12" s="6">
        <v>12976922</v>
      </c>
      <c r="R12" s="7"/>
      <c r="S12" s="6">
        <v>2408</v>
      </c>
      <c r="T12" s="7"/>
      <c r="U12" s="6">
        <v>26203474556</v>
      </c>
      <c r="V12" s="7"/>
      <c r="W12" s="6">
        <v>31123746947.577801</v>
      </c>
      <c r="X12" s="7"/>
      <c r="Y12" s="7" t="s">
        <v>22</v>
      </c>
    </row>
    <row r="13" spans="1:25" ht="36">
      <c r="A13" s="4" t="s">
        <v>23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5061011</v>
      </c>
      <c r="J13" s="7"/>
      <c r="K13" s="6">
        <v>28601018801</v>
      </c>
      <c r="L13" s="7"/>
      <c r="M13" s="6">
        <v>-1360250</v>
      </c>
      <c r="N13" s="7"/>
      <c r="O13" s="6">
        <v>7775505600</v>
      </c>
      <c r="P13" s="7"/>
      <c r="Q13" s="6">
        <v>3700761</v>
      </c>
      <c r="R13" s="7"/>
      <c r="S13" s="6">
        <v>5049</v>
      </c>
      <c r="T13" s="7"/>
      <c r="U13" s="6">
        <v>20628479432</v>
      </c>
      <c r="V13" s="7"/>
      <c r="W13" s="6">
        <v>18610588571.266899</v>
      </c>
      <c r="X13" s="7"/>
      <c r="Y13" s="7" t="s">
        <v>24</v>
      </c>
    </row>
    <row r="14" spans="1:25" ht="36">
      <c r="A14" s="4" t="s">
        <v>25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492595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492595</v>
      </c>
      <c r="R14" s="7"/>
      <c r="S14" s="6">
        <v>907</v>
      </c>
      <c r="T14" s="7"/>
      <c r="U14" s="6">
        <v>294571810</v>
      </c>
      <c r="V14" s="7"/>
      <c r="W14" s="6">
        <v>445000998.17664999</v>
      </c>
      <c r="X14" s="7"/>
      <c r="Y14" s="7" t="s">
        <v>26</v>
      </c>
    </row>
    <row r="15" spans="1:25" ht="36.75" thickBot="1">
      <c r="A15" s="2"/>
      <c r="B15" s="2"/>
      <c r="C15" s="18">
        <v>0</v>
      </c>
      <c r="D15" s="14"/>
      <c r="E15" s="19">
        <f>SUM(E9:E14)</f>
        <v>180813107215</v>
      </c>
      <c r="F15" s="14"/>
      <c r="G15" s="19">
        <f>SUM(G9:G14)</f>
        <v>179189356562.91827</v>
      </c>
      <c r="H15" s="14"/>
      <c r="I15" s="18">
        <v>0</v>
      </c>
      <c r="J15" s="14"/>
      <c r="K15" s="19">
        <f>SUM(K9:K14)</f>
        <v>54695655829</v>
      </c>
      <c r="L15" s="14"/>
      <c r="M15" s="18">
        <v>0</v>
      </c>
      <c r="N15" s="14"/>
      <c r="O15" s="19">
        <f>SUM(O9:O14)</f>
        <v>172005000873</v>
      </c>
      <c r="P15" s="14"/>
      <c r="Q15" s="18">
        <v>0</v>
      </c>
      <c r="R15" s="14"/>
      <c r="S15" s="18">
        <v>0</v>
      </c>
      <c r="T15" s="14"/>
      <c r="U15" s="19">
        <f>SUM(U9:U14)</f>
        <v>78762491031</v>
      </c>
      <c r="V15" s="14"/>
      <c r="W15" s="19">
        <f>SUM(W9:W14)</f>
        <v>85024200119.280991</v>
      </c>
      <c r="X15" s="14"/>
      <c r="Y15" s="20">
        <f>Y9+Y10+Y11+Y12+Y13+Y14</f>
        <v>0.49719999999999998</v>
      </c>
    </row>
    <row r="16" spans="1:25" ht="34.5" thickTop="1">
      <c r="A16" s="2"/>
      <c r="B16" s="2"/>
      <c r="C16" s="2"/>
      <c r="D16" s="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3"/>
    </row>
    <row r="17" spans="1:25" ht="33.75">
      <c r="A17" s="2"/>
      <c r="B17" s="2"/>
      <c r="C17" s="2"/>
      <c r="D17" s="2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rightToLeft="1" view="pageBreakPreview" zoomScale="60" zoomScaleNormal="100" workbookViewId="0">
      <selection activeCell="C8" sqref="C8:Q13"/>
    </sheetView>
  </sheetViews>
  <sheetFormatPr defaultRowHeight="15"/>
  <cols>
    <col min="1" max="1" width="34.71093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8.28515625" style="1" bestFit="1" customWidth="1"/>
    <col min="6" max="6" width="1" style="1" customWidth="1"/>
    <col min="7" max="7" width="29.14062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8.7109375" style="1" bestFit="1" customWidth="1"/>
    <col min="14" max="14" width="1" style="1" customWidth="1"/>
    <col min="15" max="15" width="28.5703125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2"/>
      <c r="K6" s="10" t="s">
        <v>67</v>
      </c>
      <c r="L6" s="10" t="s">
        <v>67</v>
      </c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2"/>
      <c r="S6" s="2"/>
      <c r="T6" s="2"/>
      <c r="U6" s="2"/>
    </row>
    <row r="7" spans="1:21" ht="36">
      <c r="A7" s="10" t="s">
        <v>3</v>
      </c>
      <c r="B7" s="2"/>
      <c r="C7" s="12" t="s">
        <v>7</v>
      </c>
      <c r="D7" s="2"/>
      <c r="E7" s="12" t="s">
        <v>98</v>
      </c>
      <c r="F7" s="2"/>
      <c r="G7" s="12" t="s">
        <v>99</v>
      </c>
      <c r="H7" s="2"/>
      <c r="I7" s="12" t="s">
        <v>101</v>
      </c>
      <c r="J7" s="2"/>
      <c r="K7" s="12" t="s">
        <v>7</v>
      </c>
      <c r="L7" s="2"/>
      <c r="M7" s="12" t="s">
        <v>98</v>
      </c>
      <c r="N7" s="2"/>
      <c r="O7" s="12" t="s">
        <v>99</v>
      </c>
      <c r="P7" s="2"/>
      <c r="Q7" s="12" t="s">
        <v>101</v>
      </c>
      <c r="R7" s="2"/>
      <c r="S7" s="2"/>
      <c r="T7" s="2"/>
      <c r="U7" s="2"/>
    </row>
    <row r="8" spans="1:21" ht="36">
      <c r="A8" s="4" t="s">
        <v>17</v>
      </c>
      <c r="B8" s="2"/>
      <c r="C8" s="6">
        <v>3402057</v>
      </c>
      <c r="D8" s="7"/>
      <c r="E8" s="6">
        <v>16201087033</v>
      </c>
      <c r="F8" s="7"/>
      <c r="G8" s="6">
        <v>13941858368</v>
      </c>
      <c r="H8" s="7"/>
      <c r="I8" s="6">
        <v>2259228665</v>
      </c>
      <c r="J8" s="7"/>
      <c r="K8" s="6">
        <v>18307715</v>
      </c>
      <c r="L8" s="7"/>
      <c r="M8" s="6">
        <v>68794085103</v>
      </c>
      <c r="N8" s="7"/>
      <c r="O8" s="6">
        <v>53420408257</v>
      </c>
      <c r="P8" s="7"/>
      <c r="Q8" s="6">
        <v>15373676846</v>
      </c>
      <c r="R8" s="2"/>
      <c r="S8" s="2"/>
      <c r="T8" s="2"/>
      <c r="U8" s="2"/>
    </row>
    <row r="9" spans="1:21" ht="36">
      <c r="A9" s="4" t="s">
        <v>19</v>
      </c>
      <c r="B9" s="2"/>
      <c r="C9" s="6">
        <v>9540427</v>
      </c>
      <c r="D9" s="7"/>
      <c r="E9" s="6">
        <v>17947785710</v>
      </c>
      <c r="F9" s="7"/>
      <c r="G9" s="6">
        <v>15833546033</v>
      </c>
      <c r="H9" s="7"/>
      <c r="I9" s="6">
        <v>2114239677</v>
      </c>
      <c r="J9" s="7"/>
      <c r="K9" s="6">
        <v>22747714</v>
      </c>
      <c r="L9" s="7"/>
      <c r="M9" s="6">
        <v>40321421416</v>
      </c>
      <c r="N9" s="7"/>
      <c r="O9" s="6">
        <v>36879211186</v>
      </c>
      <c r="P9" s="7"/>
      <c r="Q9" s="6">
        <v>3442210230</v>
      </c>
      <c r="R9" s="2"/>
      <c r="S9" s="2"/>
      <c r="T9" s="2"/>
      <c r="U9" s="2"/>
    </row>
    <row r="10" spans="1:21" ht="36">
      <c r="A10" s="4" t="s">
        <v>21</v>
      </c>
      <c r="B10" s="2"/>
      <c r="C10" s="6">
        <v>23739325</v>
      </c>
      <c r="D10" s="7"/>
      <c r="E10" s="6">
        <v>55982645125</v>
      </c>
      <c r="F10" s="7"/>
      <c r="G10" s="6">
        <v>47745262230</v>
      </c>
      <c r="H10" s="7"/>
      <c r="I10" s="6">
        <v>8237382895</v>
      </c>
      <c r="J10" s="7"/>
      <c r="K10" s="6">
        <v>110946578</v>
      </c>
      <c r="L10" s="7"/>
      <c r="M10" s="6">
        <v>221753988810</v>
      </c>
      <c r="N10" s="7"/>
      <c r="O10" s="6">
        <v>201973135856</v>
      </c>
      <c r="P10" s="7"/>
      <c r="Q10" s="6">
        <v>19780852954</v>
      </c>
      <c r="R10" s="2"/>
      <c r="S10" s="2"/>
      <c r="T10" s="2"/>
      <c r="U10" s="2"/>
    </row>
    <row r="11" spans="1:21" ht="36">
      <c r="A11" s="4" t="s">
        <v>23</v>
      </c>
      <c r="B11" s="2"/>
      <c r="C11" s="6">
        <v>1360250</v>
      </c>
      <c r="D11" s="7"/>
      <c r="E11" s="6">
        <v>7775505600</v>
      </c>
      <c r="F11" s="7"/>
      <c r="G11" s="6">
        <v>7972539372</v>
      </c>
      <c r="H11" s="7"/>
      <c r="I11" s="6">
        <v>-197033772</v>
      </c>
      <c r="J11" s="7"/>
      <c r="K11" s="6">
        <v>18689516</v>
      </c>
      <c r="L11" s="7"/>
      <c r="M11" s="6">
        <v>56294798584</v>
      </c>
      <c r="N11" s="7"/>
      <c r="O11" s="6">
        <v>58071940970</v>
      </c>
      <c r="P11" s="7"/>
      <c r="Q11" s="6">
        <v>-1777142386</v>
      </c>
      <c r="R11" s="2"/>
      <c r="S11" s="2"/>
      <c r="T11" s="2"/>
      <c r="U11" s="2"/>
    </row>
    <row r="12" spans="1:21" ht="36">
      <c r="A12" s="4" t="s">
        <v>15</v>
      </c>
      <c r="B12" s="2"/>
      <c r="C12" s="6">
        <v>9329357</v>
      </c>
      <c r="D12" s="7"/>
      <c r="E12" s="6">
        <v>74097977405</v>
      </c>
      <c r="F12" s="7"/>
      <c r="G12" s="6">
        <v>71401065016</v>
      </c>
      <c r="H12" s="7"/>
      <c r="I12" s="6">
        <v>2696912389</v>
      </c>
      <c r="J12" s="7"/>
      <c r="K12" s="6">
        <v>23384912</v>
      </c>
      <c r="L12" s="7"/>
      <c r="M12" s="6">
        <v>184567607177</v>
      </c>
      <c r="N12" s="7"/>
      <c r="O12" s="6">
        <v>177666773812</v>
      </c>
      <c r="P12" s="7"/>
      <c r="Q12" s="6">
        <v>6900833365</v>
      </c>
      <c r="R12" s="2"/>
      <c r="S12" s="2"/>
      <c r="T12" s="2"/>
      <c r="U12" s="2"/>
    </row>
    <row r="13" spans="1:21" ht="36.75" thickBot="1">
      <c r="A13" s="2"/>
      <c r="B13" s="2"/>
      <c r="C13" s="18">
        <v>0</v>
      </c>
      <c r="D13" s="14"/>
      <c r="E13" s="19">
        <f>SUM(E8:E12)</f>
        <v>172005000873</v>
      </c>
      <c r="F13" s="14"/>
      <c r="G13" s="19">
        <f>SUM(G8:G12)</f>
        <v>156894271019</v>
      </c>
      <c r="H13" s="14"/>
      <c r="I13" s="19">
        <f>SUM(I8:I12)</f>
        <v>15110729854</v>
      </c>
      <c r="J13" s="14"/>
      <c r="K13" s="18">
        <v>0</v>
      </c>
      <c r="L13" s="14"/>
      <c r="M13" s="19">
        <f>SUM(M8:M12)</f>
        <v>571731901090</v>
      </c>
      <c r="N13" s="14"/>
      <c r="O13" s="19">
        <f>SUM(O8:O12)</f>
        <v>528011470081</v>
      </c>
      <c r="P13" s="14"/>
      <c r="Q13" s="19">
        <f>SUM(Q8:Q12)</f>
        <v>43720431009</v>
      </c>
      <c r="R13" s="2"/>
      <c r="S13" s="2"/>
      <c r="T13" s="2"/>
      <c r="U13" s="2"/>
    </row>
    <row r="14" spans="1:21" ht="34.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rightToLeft="1" view="pageBreakPreview" zoomScale="60" zoomScaleNormal="100" workbookViewId="0">
      <selection activeCell="C8" sqref="C8:U14"/>
    </sheetView>
  </sheetViews>
  <sheetFormatPr defaultRowHeight="15"/>
  <cols>
    <col min="1" max="1" width="40.4257812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6.7109375" style="1" bestFit="1" customWidth="1"/>
    <col min="8" max="8" width="1" style="1" customWidth="1"/>
    <col min="9" max="9" width="26.42578125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29.140625" style="1" customWidth="1"/>
    <col min="16" max="16" width="1" style="1" customWidth="1"/>
    <col min="17" max="17" width="26.7109375" style="1" bestFit="1" customWidth="1"/>
    <col min="18" max="18" width="1" style="1" customWidth="1"/>
    <col min="19" max="19" width="29.8554687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6">
      <c r="A2" s="2"/>
      <c r="B2" s="2"/>
      <c r="C2" s="2"/>
      <c r="D2" s="8" t="s">
        <v>0</v>
      </c>
      <c r="E2" s="8" t="s">
        <v>0</v>
      </c>
      <c r="F2" s="8" t="s">
        <v>0</v>
      </c>
      <c r="G2" s="8" t="s">
        <v>0</v>
      </c>
      <c r="H2" s="8" t="s">
        <v>0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10" t="s">
        <v>66</v>
      </c>
      <c r="K6" s="10" t="s">
        <v>66</v>
      </c>
      <c r="L6" s="2"/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10" t="s">
        <v>67</v>
      </c>
      <c r="U6" s="10" t="s">
        <v>67</v>
      </c>
      <c r="V6" s="2"/>
      <c r="W6" s="2"/>
      <c r="X6" s="2"/>
      <c r="Y6" s="2"/>
    </row>
    <row r="7" spans="1:25" ht="36">
      <c r="A7" s="10" t="s">
        <v>3</v>
      </c>
      <c r="B7" s="2"/>
      <c r="C7" s="12" t="s">
        <v>102</v>
      </c>
      <c r="D7" s="2"/>
      <c r="E7" s="12" t="s">
        <v>103</v>
      </c>
      <c r="F7" s="2"/>
      <c r="G7" s="12" t="s">
        <v>104</v>
      </c>
      <c r="H7" s="2"/>
      <c r="I7" s="12" t="s">
        <v>53</v>
      </c>
      <c r="J7" s="2"/>
      <c r="K7" s="12" t="s">
        <v>105</v>
      </c>
      <c r="L7" s="2"/>
      <c r="M7" s="12" t="s">
        <v>102</v>
      </c>
      <c r="N7" s="2"/>
      <c r="O7" s="12" t="s">
        <v>103</v>
      </c>
      <c r="P7" s="2"/>
      <c r="Q7" s="12" t="s">
        <v>104</v>
      </c>
      <c r="R7" s="2"/>
      <c r="S7" s="12" t="s">
        <v>53</v>
      </c>
      <c r="T7" s="2"/>
      <c r="U7" s="12" t="s">
        <v>105</v>
      </c>
      <c r="V7" s="2"/>
      <c r="W7" s="2"/>
      <c r="X7" s="2"/>
      <c r="Y7" s="2"/>
    </row>
    <row r="8" spans="1:25" ht="36">
      <c r="A8" s="4" t="s">
        <v>17</v>
      </c>
      <c r="B8" s="2"/>
      <c r="C8" s="6">
        <v>0</v>
      </c>
      <c r="D8" s="7"/>
      <c r="E8" s="6">
        <v>-1558259627</v>
      </c>
      <c r="F8" s="7"/>
      <c r="G8" s="6">
        <v>2259228665</v>
      </c>
      <c r="H8" s="7"/>
      <c r="I8" s="6">
        <v>700969038</v>
      </c>
      <c r="J8" s="7"/>
      <c r="K8" s="7" t="s">
        <v>106</v>
      </c>
      <c r="L8" s="7"/>
      <c r="M8" s="6">
        <v>0</v>
      </c>
      <c r="N8" s="7"/>
      <c r="O8" s="6">
        <v>2041769794</v>
      </c>
      <c r="P8" s="7"/>
      <c r="Q8" s="6">
        <v>15373676846</v>
      </c>
      <c r="R8" s="7"/>
      <c r="S8" s="6">
        <v>17415446640</v>
      </c>
      <c r="T8" s="7"/>
      <c r="U8" s="7" t="s">
        <v>107</v>
      </c>
      <c r="V8" s="2"/>
      <c r="W8" s="2"/>
      <c r="X8" s="2"/>
      <c r="Y8" s="2"/>
    </row>
    <row r="9" spans="1:25" ht="36">
      <c r="A9" s="4" t="s">
        <v>19</v>
      </c>
      <c r="B9" s="2"/>
      <c r="C9" s="6">
        <v>0</v>
      </c>
      <c r="D9" s="7"/>
      <c r="E9" s="6">
        <v>800834649</v>
      </c>
      <c r="F9" s="7"/>
      <c r="G9" s="6">
        <v>2114239677</v>
      </c>
      <c r="H9" s="7"/>
      <c r="I9" s="6">
        <v>2915074326</v>
      </c>
      <c r="J9" s="7"/>
      <c r="K9" s="7" t="s">
        <v>108</v>
      </c>
      <c r="L9" s="7"/>
      <c r="M9" s="6">
        <v>0</v>
      </c>
      <c r="N9" s="7"/>
      <c r="O9" s="6">
        <v>620931546</v>
      </c>
      <c r="P9" s="7"/>
      <c r="Q9" s="6">
        <v>3442210230</v>
      </c>
      <c r="R9" s="7"/>
      <c r="S9" s="6">
        <v>4063141776</v>
      </c>
      <c r="T9" s="7"/>
      <c r="U9" s="7" t="s">
        <v>109</v>
      </c>
      <c r="V9" s="2"/>
      <c r="W9" s="2"/>
      <c r="X9" s="2"/>
      <c r="Y9" s="2"/>
    </row>
    <row r="10" spans="1:25" ht="36">
      <c r="A10" s="4" t="s">
        <v>21</v>
      </c>
      <c r="B10" s="2"/>
      <c r="C10" s="6">
        <v>0</v>
      </c>
      <c r="D10" s="7"/>
      <c r="E10" s="6">
        <v>4298258011</v>
      </c>
      <c r="F10" s="7"/>
      <c r="G10" s="6">
        <v>8237382895</v>
      </c>
      <c r="H10" s="7"/>
      <c r="I10" s="6">
        <v>12535640906</v>
      </c>
      <c r="J10" s="7"/>
      <c r="K10" s="7" t="s">
        <v>110</v>
      </c>
      <c r="L10" s="7"/>
      <c r="M10" s="6">
        <v>6944251132</v>
      </c>
      <c r="N10" s="7"/>
      <c r="O10" s="6">
        <v>4845043817</v>
      </c>
      <c r="P10" s="7"/>
      <c r="Q10" s="6">
        <v>19780852954</v>
      </c>
      <c r="R10" s="7"/>
      <c r="S10" s="6">
        <v>31570147903</v>
      </c>
      <c r="T10" s="7"/>
      <c r="U10" s="7" t="s">
        <v>111</v>
      </c>
      <c r="V10" s="2"/>
      <c r="W10" s="2"/>
      <c r="X10" s="2"/>
      <c r="Y10" s="2"/>
    </row>
    <row r="11" spans="1:25" ht="36">
      <c r="A11" s="4" t="s">
        <v>23</v>
      </c>
      <c r="B11" s="2"/>
      <c r="C11" s="6">
        <v>0</v>
      </c>
      <c r="D11" s="7"/>
      <c r="E11" s="6">
        <v>-2017890857</v>
      </c>
      <c r="F11" s="7"/>
      <c r="G11" s="6">
        <v>-197033772</v>
      </c>
      <c r="H11" s="7"/>
      <c r="I11" s="6">
        <v>-2214924629</v>
      </c>
      <c r="J11" s="7"/>
      <c r="K11" s="7" t="s">
        <v>112</v>
      </c>
      <c r="L11" s="7"/>
      <c r="M11" s="6">
        <v>0</v>
      </c>
      <c r="N11" s="7"/>
      <c r="O11" s="6">
        <v>-2017890860</v>
      </c>
      <c r="P11" s="7"/>
      <c r="Q11" s="6">
        <v>-1777142386</v>
      </c>
      <c r="R11" s="7"/>
      <c r="S11" s="6">
        <v>-3795033246</v>
      </c>
      <c r="T11" s="7"/>
      <c r="U11" s="7" t="s">
        <v>113</v>
      </c>
      <c r="V11" s="2"/>
      <c r="W11" s="2"/>
      <c r="X11" s="2"/>
      <c r="Y11" s="2"/>
    </row>
    <row r="12" spans="1:25" ht="36">
      <c r="A12" s="4" t="s">
        <v>15</v>
      </c>
      <c r="B12" s="2"/>
      <c r="C12" s="6">
        <v>0</v>
      </c>
      <c r="D12" s="7"/>
      <c r="E12" s="6">
        <v>6360087383</v>
      </c>
      <c r="F12" s="7"/>
      <c r="G12" s="6">
        <v>2696912389</v>
      </c>
      <c r="H12" s="7"/>
      <c r="I12" s="6">
        <v>9056999772</v>
      </c>
      <c r="J12" s="7"/>
      <c r="K12" s="7" t="s">
        <v>114</v>
      </c>
      <c r="L12" s="7"/>
      <c r="M12" s="6">
        <v>1311930250</v>
      </c>
      <c r="N12" s="7"/>
      <c r="O12" s="6">
        <v>1776989</v>
      </c>
      <c r="P12" s="7"/>
      <c r="Q12" s="6">
        <v>6900833365</v>
      </c>
      <c r="R12" s="7"/>
      <c r="S12" s="6">
        <v>8214540604</v>
      </c>
      <c r="T12" s="7"/>
      <c r="U12" s="7" t="s">
        <v>115</v>
      </c>
      <c r="V12" s="2"/>
      <c r="W12" s="2"/>
      <c r="X12" s="2"/>
      <c r="Y12" s="2"/>
    </row>
    <row r="13" spans="1:25" ht="36">
      <c r="A13" s="4" t="s">
        <v>25</v>
      </c>
      <c r="B13" s="2"/>
      <c r="C13" s="6">
        <v>0</v>
      </c>
      <c r="D13" s="7"/>
      <c r="E13" s="6">
        <v>150429188</v>
      </c>
      <c r="F13" s="7"/>
      <c r="G13" s="6">
        <v>0</v>
      </c>
      <c r="H13" s="7"/>
      <c r="I13" s="6">
        <v>150429188</v>
      </c>
      <c r="J13" s="7"/>
      <c r="K13" s="7" t="s">
        <v>116</v>
      </c>
      <c r="L13" s="7"/>
      <c r="M13" s="6">
        <v>0</v>
      </c>
      <c r="N13" s="7"/>
      <c r="O13" s="6">
        <v>150429188</v>
      </c>
      <c r="P13" s="7"/>
      <c r="Q13" s="6">
        <v>0</v>
      </c>
      <c r="R13" s="7"/>
      <c r="S13" s="6">
        <v>150429188</v>
      </c>
      <c r="T13" s="7"/>
      <c r="U13" s="7" t="s">
        <v>117</v>
      </c>
      <c r="V13" s="2"/>
      <c r="W13" s="2"/>
      <c r="X13" s="2"/>
      <c r="Y13" s="2"/>
    </row>
    <row r="14" spans="1:25" ht="36.75" thickBot="1">
      <c r="A14" s="2"/>
      <c r="B14" s="2"/>
      <c r="C14" s="19">
        <f>SUM(C8:C13)</f>
        <v>0</v>
      </c>
      <c r="D14" s="14"/>
      <c r="E14" s="19">
        <f>SUM(E8:E13)</f>
        <v>8033458747</v>
      </c>
      <c r="F14" s="14"/>
      <c r="G14" s="19">
        <f>SUM(G8:G13)</f>
        <v>15110729854</v>
      </c>
      <c r="H14" s="14"/>
      <c r="I14" s="19">
        <f>SUM(I8:I13)</f>
        <v>23144188601</v>
      </c>
      <c r="J14" s="14"/>
      <c r="K14" s="18">
        <f>K8+K9+K10+K11+K12+K13</f>
        <v>0.9698</v>
      </c>
      <c r="L14" s="14"/>
      <c r="M14" s="19">
        <f>SUM(M8:M13)</f>
        <v>8256181382</v>
      </c>
      <c r="N14" s="14"/>
      <c r="O14" s="19">
        <f>SUM(O8:O13)</f>
        <v>5642060474</v>
      </c>
      <c r="P14" s="14"/>
      <c r="Q14" s="19">
        <f>SUM(Q8:Q13)</f>
        <v>43720431009</v>
      </c>
      <c r="R14" s="14"/>
      <c r="S14" s="19">
        <f>SUM(S8:S13)</f>
        <v>57618672865</v>
      </c>
      <c r="T14" s="14"/>
      <c r="U14" s="20">
        <f>U8+U9+U10+U11+U12+U13</f>
        <v>0.95779999999999998</v>
      </c>
      <c r="V14" s="2"/>
      <c r="W14" s="2"/>
      <c r="X14" s="2"/>
      <c r="Y14" s="2"/>
    </row>
    <row r="15" spans="1:25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</sheetData>
  <mergeCells count="15">
    <mergeCell ref="S7"/>
    <mergeCell ref="U7"/>
    <mergeCell ref="M6:U6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rightToLeft="1" view="pageBreakPreview" zoomScale="60" zoomScaleNormal="100" workbookViewId="0">
      <selection activeCell="C8" sqref="C8:Q16"/>
    </sheetView>
  </sheetViews>
  <sheetFormatPr defaultRowHeight="15"/>
  <cols>
    <col min="1" max="1" width="54.8554687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bestFit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9" t="s">
        <v>68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2"/>
      <c r="K6" s="10" t="s">
        <v>67</v>
      </c>
      <c r="L6" s="10" t="s">
        <v>67</v>
      </c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2"/>
      <c r="S6" s="2"/>
      <c r="T6" s="2"/>
    </row>
    <row r="7" spans="1:20" ht="36">
      <c r="A7" s="10" t="s">
        <v>68</v>
      </c>
      <c r="B7" s="2"/>
      <c r="C7" s="12" t="s">
        <v>118</v>
      </c>
      <c r="D7" s="2"/>
      <c r="E7" s="12" t="s">
        <v>103</v>
      </c>
      <c r="F7" s="2"/>
      <c r="G7" s="12" t="s">
        <v>104</v>
      </c>
      <c r="H7" s="2"/>
      <c r="I7" s="12" t="s">
        <v>119</v>
      </c>
      <c r="J7" s="2"/>
      <c r="K7" s="12" t="s">
        <v>118</v>
      </c>
      <c r="L7" s="2"/>
      <c r="M7" s="12" t="s">
        <v>103</v>
      </c>
      <c r="N7" s="2"/>
      <c r="O7" s="12" t="s">
        <v>104</v>
      </c>
      <c r="P7" s="2"/>
      <c r="Q7" s="12" t="s">
        <v>119</v>
      </c>
      <c r="R7" s="2"/>
      <c r="S7" s="2"/>
      <c r="T7" s="2"/>
    </row>
    <row r="8" spans="1:20" ht="36">
      <c r="A8" s="4" t="s">
        <v>73</v>
      </c>
      <c r="B8" s="2"/>
      <c r="C8" s="6">
        <v>0</v>
      </c>
      <c r="D8" s="7"/>
      <c r="E8" s="6">
        <v>0</v>
      </c>
      <c r="F8" s="7"/>
      <c r="G8" s="6">
        <v>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0</v>
      </c>
      <c r="P8" s="7"/>
      <c r="Q8" s="6">
        <v>0</v>
      </c>
      <c r="R8" s="2"/>
      <c r="S8" s="2"/>
      <c r="T8" s="2"/>
    </row>
    <row r="9" spans="1:20" ht="36">
      <c r="A9" s="4" t="s">
        <v>76</v>
      </c>
      <c r="B9" s="2"/>
      <c r="C9" s="6">
        <v>0</v>
      </c>
      <c r="D9" s="7"/>
      <c r="E9" s="6">
        <v>0</v>
      </c>
      <c r="F9" s="7"/>
      <c r="G9" s="6">
        <v>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0</v>
      </c>
      <c r="P9" s="7"/>
      <c r="Q9" s="6">
        <v>0</v>
      </c>
      <c r="R9" s="2"/>
      <c r="S9" s="2"/>
      <c r="T9" s="2"/>
    </row>
    <row r="10" spans="1:20" ht="36">
      <c r="A10" s="4" t="s">
        <v>78</v>
      </c>
      <c r="B10" s="2"/>
      <c r="C10" s="6">
        <v>0</v>
      </c>
      <c r="D10" s="7"/>
      <c r="E10" s="6">
        <v>0</v>
      </c>
      <c r="F10" s="7"/>
      <c r="G10" s="6">
        <v>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0</v>
      </c>
      <c r="P10" s="7"/>
      <c r="Q10" s="6">
        <v>0</v>
      </c>
      <c r="R10" s="2"/>
      <c r="S10" s="2"/>
      <c r="T10" s="2"/>
    </row>
    <row r="11" spans="1:20" ht="36">
      <c r="A11" s="4" t="s">
        <v>80</v>
      </c>
      <c r="B11" s="2"/>
      <c r="C11" s="6">
        <v>0</v>
      </c>
      <c r="D11" s="7"/>
      <c r="E11" s="6">
        <v>0</v>
      </c>
      <c r="F11" s="7"/>
      <c r="G11" s="6">
        <v>0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6">
        <v>0</v>
      </c>
      <c r="P11" s="7"/>
      <c r="Q11" s="6">
        <v>0</v>
      </c>
      <c r="R11" s="2"/>
      <c r="S11" s="2"/>
      <c r="T11" s="2"/>
    </row>
    <row r="12" spans="1:20" ht="36">
      <c r="A12" s="4" t="s">
        <v>82</v>
      </c>
      <c r="B12" s="2"/>
      <c r="C12" s="6">
        <v>0</v>
      </c>
      <c r="D12" s="7"/>
      <c r="E12" s="6">
        <v>0</v>
      </c>
      <c r="F12" s="7"/>
      <c r="G12" s="6">
        <v>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0</v>
      </c>
      <c r="P12" s="7"/>
      <c r="Q12" s="6">
        <v>0</v>
      </c>
      <c r="R12" s="2"/>
      <c r="S12" s="2"/>
      <c r="T12" s="2"/>
    </row>
    <row r="13" spans="1:20" ht="36">
      <c r="A13" s="4" t="s">
        <v>84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0</v>
      </c>
      <c r="P13" s="7"/>
      <c r="Q13" s="6">
        <v>0</v>
      </c>
      <c r="R13" s="2"/>
      <c r="S13" s="2"/>
      <c r="T13" s="2"/>
    </row>
    <row r="14" spans="1:20" ht="36">
      <c r="A14" s="4" t="s">
        <v>86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0</v>
      </c>
      <c r="P14" s="7"/>
      <c r="Q14" s="6">
        <v>0</v>
      </c>
      <c r="R14" s="2"/>
      <c r="S14" s="2"/>
      <c r="T14" s="2"/>
    </row>
    <row r="15" spans="1:20" ht="36">
      <c r="A15" s="4" t="s">
        <v>88</v>
      </c>
      <c r="B15" s="2"/>
      <c r="C15" s="6">
        <v>0</v>
      </c>
      <c r="D15" s="7"/>
      <c r="E15" s="6">
        <v>0</v>
      </c>
      <c r="F15" s="7"/>
      <c r="G15" s="6">
        <v>0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6">
        <v>0</v>
      </c>
      <c r="P15" s="7"/>
      <c r="Q15" s="6">
        <v>0</v>
      </c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rightToLeft="1" view="pageBreakPreview" zoomScale="60" zoomScaleNormal="100" workbookViewId="0">
      <selection activeCell="I18" sqref="I18"/>
    </sheetView>
  </sheetViews>
  <sheetFormatPr defaultRowHeight="15"/>
  <cols>
    <col min="1" max="1" width="54.42578125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</row>
    <row r="3" spans="1:17" ht="36">
      <c r="A3" s="2"/>
      <c r="B3" s="3" t="s">
        <v>64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</row>
    <row r="4" spans="1:17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10" t="s">
        <v>120</v>
      </c>
      <c r="B6" s="10" t="s">
        <v>120</v>
      </c>
      <c r="C6" s="10" t="s">
        <v>120</v>
      </c>
      <c r="D6" s="2"/>
      <c r="E6" s="10" t="s">
        <v>66</v>
      </c>
      <c r="F6" s="10" t="s">
        <v>66</v>
      </c>
      <c r="G6" s="10" t="s">
        <v>66</v>
      </c>
      <c r="H6" s="2"/>
      <c r="I6" s="10" t="s">
        <v>67</v>
      </c>
      <c r="J6" s="10" t="s">
        <v>67</v>
      </c>
      <c r="K6" s="10" t="s">
        <v>67</v>
      </c>
      <c r="L6" s="2"/>
      <c r="M6" s="2"/>
      <c r="N6" s="2"/>
      <c r="O6" s="2"/>
      <c r="P6" s="2"/>
      <c r="Q6" s="2"/>
    </row>
    <row r="7" spans="1:17" ht="36">
      <c r="A7" s="12" t="s">
        <v>121</v>
      </c>
      <c r="B7" s="2"/>
      <c r="C7" s="12" t="s">
        <v>50</v>
      </c>
      <c r="D7" s="2"/>
      <c r="E7" s="12" t="s">
        <v>122</v>
      </c>
      <c r="F7" s="2"/>
      <c r="G7" s="12" t="s">
        <v>123</v>
      </c>
      <c r="H7" s="2"/>
      <c r="I7" s="12" t="s">
        <v>122</v>
      </c>
      <c r="J7" s="2"/>
      <c r="K7" s="12" t="s">
        <v>123</v>
      </c>
      <c r="L7" s="2"/>
      <c r="M7" s="2"/>
      <c r="N7" s="2"/>
      <c r="O7" s="2"/>
      <c r="P7" s="2"/>
      <c r="Q7" s="2"/>
    </row>
    <row r="8" spans="1:17" ht="36">
      <c r="A8" s="4" t="s">
        <v>124</v>
      </c>
      <c r="B8" s="2"/>
      <c r="C8" s="7" t="s">
        <v>137</v>
      </c>
      <c r="D8" s="7"/>
      <c r="E8" s="6">
        <v>0</v>
      </c>
      <c r="F8" s="7"/>
      <c r="G8" s="7">
        <v>0</v>
      </c>
      <c r="H8" s="7"/>
      <c r="I8" s="6">
        <v>0</v>
      </c>
      <c r="J8" s="7"/>
      <c r="K8" s="7">
        <v>0</v>
      </c>
      <c r="L8" s="2"/>
      <c r="M8" s="2"/>
      <c r="N8" s="2"/>
      <c r="O8" s="2"/>
      <c r="P8" s="2"/>
      <c r="Q8" s="2"/>
    </row>
    <row r="9" spans="1:17" ht="36">
      <c r="A9" s="4" t="s">
        <v>56</v>
      </c>
      <c r="B9" s="2"/>
      <c r="C9" s="7" t="s">
        <v>57</v>
      </c>
      <c r="D9" s="7"/>
      <c r="E9" s="6">
        <v>26805447</v>
      </c>
      <c r="F9" s="7"/>
      <c r="G9" s="7">
        <v>0</v>
      </c>
      <c r="H9" s="7"/>
      <c r="I9" s="6">
        <v>61846598</v>
      </c>
      <c r="J9" s="7"/>
      <c r="K9" s="7">
        <v>0</v>
      </c>
      <c r="L9" s="2"/>
      <c r="M9" s="2"/>
      <c r="N9" s="2"/>
      <c r="O9" s="2"/>
      <c r="P9" s="2"/>
      <c r="Q9" s="2"/>
    </row>
    <row r="10" spans="1:17" ht="36">
      <c r="A10" s="4" t="s">
        <v>56</v>
      </c>
      <c r="B10" s="2"/>
      <c r="C10" s="7" t="s">
        <v>61</v>
      </c>
      <c r="D10" s="7"/>
      <c r="E10" s="6">
        <v>0</v>
      </c>
      <c r="F10" s="7"/>
      <c r="G10" s="7">
        <v>0</v>
      </c>
      <c r="H10" s="7"/>
      <c r="I10" s="6">
        <v>0</v>
      </c>
      <c r="J10" s="7"/>
      <c r="K10" s="7">
        <v>0</v>
      </c>
      <c r="L10" s="2"/>
      <c r="M10" s="2"/>
      <c r="N10" s="2"/>
      <c r="O10" s="2"/>
      <c r="P10" s="2"/>
      <c r="Q10" s="2"/>
    </row>
    <row r="11" spans="1:17" ht="36.75" thickBot="1">
      <c r="A11" s="2"/>
      <c r="B11" s="2"/>
      <c r="C11" s="7"/>
      <c r="D11" s="7"/>
      <c r="E11" s="19">
        <f>SUM(E8:E10)</f>
        <v>26805447</v>
      </c>
      <c r="F11" s="14"/>
      <c r="G11" s="18">
        <f>SUM(G8:G10)</f>
        <v>0</v>
      </c>
      <c r="H11" s="14"/>
      <c r="I11" s="19">
        <f>SUM(I8:I10)</f>
        <v>61846598</v>
      </c>
      <c r="J11" s="14"/>
      <c r="K11" s="18">
        <f>SUM(K8:K10)</f>
        <v>0</v>
      </c>
      <c r="L11" s="2"/>
      <c r="M11" s="2"/>
      <c r="N11" s="2"/>
      <c r="O11" s="2"/>
      <c r="P11" s="2"/>
      <c r="Q11" s="2"/>
    </row>
    <row r="12" spans="1:17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rightToLeft="1" view="pageBreakPreview" zoomScale="60" zoomScaleNormal="100" workbookViewId="0">
      <selection activeCell="C8" sqref="C8:E11"/>
    </sheetView>
  </sheetViews>
  <sheetFormatPr defaultRowHeight="15"/>
  <cols>
    <col min="1" max="1" width="67.5703125" style="1" bestFit="1" customWidth="1"/>
    <col min="2" max="2" width="1" style="1" customWidth="1"/>
    <col min="3" max="3" width="20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6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ht="36">
      <c r="A3" s="3" t="s">
        <v>64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36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6">
      <c r="A6" s="9" t="s">
        <v>125</v>
      </c>
      <c r="B6" s="2"/>
      <c r="C6" s="10" t="s">
        <v>66</v>
      </c>
      <c r="D6" s="2"/>
      <c r="E6" s="10" t="s">
        <v>6</v>
      </c>
      <c r="F6" s="2"/>
      <c r="G6" s="2"/>
      <c r="H6" s="2"/>
      <c r="I6" s="2"/>
      <c r="J6" s="2"/>
      <c r="K6" s="2"/>
      <c r="L6" s="2"/>
      <c r="M6" s="2"/>
      <c r="N6" s="2"/>
    </row>
    <row r="7" spans="1:14" ht="36">
      <c r="A7" s="10" t="s">
        <v>125</v>
      </c>
      <c r="B7" s="2"/>
      <c r="C7" s="12" t="s">
        <v>53</v>
      </c>
      <c r="D7" s="2"/>
      <c r="E7" s="12" t="s">
        <v>53</v>
      </c>
      <c r="F7" s="2"/>
      <c r="G7" s="2"/>
      <c r="H7" s="2"/>
      <c r="I7" s="2"/>
      <c r="J7" s="2"/>
      <c r="K7" s="2"/>
      <c r="L7" s="2"/>
      <c r="M7" s="2"/>
      <c r="N7" s="2"/>
    </row>
    <row r="8" spans="1:14" ht="36">
      <c r="A8" s="4" t="s">
        <v>126</v>
      </c>
      <c r="B8" s="2"/>
      <c r="C8" s="6">
        <v>5695278</v>
      </c>
      <c r="D8" s="7"/>
      <c r="E8" s="6">
        <v>31507983</v>
      </c>
      <c r="F8" s="2"/>
      <c r="G8" s="2"/>
      <c r="H8" s="2"/>
      <c r="I8" s="2"/>
      <c r="J8" s="2"/>
      <c r="K8" s="2"/>
      <c r="L8" s="2"/>
      <c r="M8" s="2"/>
      <c r="N8" s="2"/>
    </row>
    <row r="9" spans="1:14" ht="36">
      <c r="A9" s="4" t="s">
        <v>127</v>
      </c>
      <c r="B9" s="2"/>
      <c r="C9" s="6">
        <v>0</v>
      </c>
      <c r="D9" s="7"/>
      <c r="E9" s="6">
        <v>0</v>
      </c>
      <c r="F9" s="2"/>
      <c r="G9" s="2"/>
      <c r="H9" s="2"/>
      <c r="I9" s="2"/>
      <c r="J9" s="2"/>
      <c r="K9" s="2"/>
      <c r="L9" s="2"/>
      <c r="M9" s="2"/>
      <c r="N9" s="2"/>
    </row>
    <row r="10" spans="1:14" ht="36">
      <c r="A10" s="4" t="s">
        <v>128</v>
      </c>
      <c r="B10" s="2"/>
      <c r="C10" s="6">
        <v>0</v>
      </c>
      <c r="D10" s="7"/>
      <c r="E10" s="6">
        <v>2336200</v>
      </c>
      <c r="F10" s="2"/>
      <c r="G10" s="2"/>
      <c r="H10" s="2"/>
      <c r="I10" s="2"/>
      <c r="J10" s="2"/>
      <c r="K10" s="2"/>
      <c r="L10" s="2"/>
      <c r="M10" s="2"/>
      <c r="N10" s="2"/>
    </row>
    <row r="11" spans="1:14" ht="36.75" thickBot="1">
      <c r="A11" s="4" t="s">
        <v>74</v>
      </c>
      <c r="B11" s="2"/>
      <c r="C11" s="19">
        <v>5695278</v>
      </c>
      <c r="D11" s="14"/>
      <c r="E11" s="19">
        <v>33844183</v>
      </c>
      <c r="F11" s="2"/>
      <c r="G11" s="2"/>
      <c r="H11" s="2"/>
      <c r="I11" s="2"/>
      <c r="J11" s="2"/>
      <c r="K11" s="2"/>
      <c r="L11" s="2"/>
      <c r="M11" s="2"/>
      <c r="N11" s="2"/>
    </row>
    <row r="12" spans="1:14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tabSelected="1" view="pageBreakPreview" zoomScale="60" zoomScaleNormal="100" workbookViewId="0">
      <selection activeCell="P21" sqref="P21"/>
    </sheetView>
  </sheetViews>
  <sheetFormatPr defaultRowHeight="15"/>
  <cols>
    <col min="1" max="1" width="46.140625" style="1" bestFit="1" customWidth="1"/>
    <col min="2" max="2" width="1" style="1" customWidth="1"/>
    <col min="3" max="3" width="26.570312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3.7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6">
      <c r="A3" s="3" t="s">
        <v>64</v>
      </c>
      <c r="B3" s="3"/>
      <c r="C3" s="3"/>
      <c r="D3" s="3"/>
      <c r="E3" s="3"/>
      <c r="F3" s="3"/>
      <c r="G3" s="3"/>
      <c r="H3" s="2"/>
      <c r="I3" s="2"/>
      <c r="J3" s="2"/>
    </row>
    <row r="4" spans="1:10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3.7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6">
      <c r="A6" s="10" t="s">
        <v>68</v>
      </c>
      <c r="B6" s="2"/>
      <c r="C6" s="10" t="s">
        <v>53</v>
      </c>
      <c r="D6" s="2"/>
      <c r="E6" s="10" t="s">
        <v>105</v>
      </c>
      <c r="F6" s="2"/>
      <c r="G6" s="10" t="s">
        <v>13</v>
      </c>
      <c r="H6" s="2"/>
      <c r="I6" s="2"/>
      <c r="J6" s="2"/>
    </row>
    <row r="7" spans="1:10" ht="36">
      <c r="A7" s="4" t="s">
        <v>129</v>
      </c>
      <c r="B7" s="2"/>
      <c r="C7" s="6">
        <v>23144188601</v>
      </c>
      <c r="D7" s="7"/>
      <c r="E7" s="7" t="s">
        <v>130</v>
      </c>
      <c r="F7" s="7"/>
      <c r="G7" s="7" t="s">
        <v>131</v>
      </c>
      <c r="H7" s="2"/>
      <c r="I7" s="2"/>
      <c r="J7" s="2"/>
    </row>
    <row r="8" spans="1:10" ht="36">
      <c r="A8" s="4" t="s">
        <v>132</v>
      </c>
      <c r="B8" s="2"/>
      <c r="C8" s="6">
        <v>0</v>
      </c>
      <c r="D8" s="7"/>
      <c r="E8" s="7" t="s">
        <v>133</v>
      </c>
      <c r="F8" s="7"/>
      <c r="G8" s="7" t="s">
        <v>133</v>
      </c>
      <c r="H8" s="2"/>
      <c r="I8" s="2"/>
      <c r="J8" s="2"/>
    </row>
    <row r="9" spans="1:10" ht="36">
      <c r="A9" s="4" t="s">
        <v>134</v>
      </c>
      <c r="B9" s="2"/>
      <c r="C9" s="6">
        <v>26805447</v>
      </c>
      <c r="D9" s="7"/>
      <c r="E9" s="7" t="s">
        <v>135</v>
      </c>
      <c r="F9" s="7"/>
      <c r="G9" s="7" t="s">
        <v>136</v>
      </c>
      <c r="H9" s="2"/>
      <c r="I9" s="2"/>
      <c r="J9" s="2"/>
    </row>
    <row r="10" spans="1:10" ht="36.75" thickBot="1">
      <c r="A10" s="2"/>
      <c r="B10" s="2"/>
      <c r="C10" s="19">
        <f>SUM(C7:C9)</f>
        <v>23170994048</v>
      </c>
      <c r="D10" s="14"/>
      <c r="E10" s="20">
        <f>E7+E8+E9</f>
        <v>0.97089999999999999</v>
      </c>
      <c r="F10" s="21"/>
      <c r="G10" s="20">
        <f>G7+G8+G9</f>
        <v>0.1356</v>
      </c>
      <c r="H10" s="2"/>
      <c r="I10" s="2"/>
      <c r="J10" s="2"/>
    </row>
    <row r="11" spans="1:10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3.7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3.7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3.7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3.7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3.7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3.7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3.7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3.7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3.7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3.7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3.7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6">
      <c r="A7" s="3" t="s">
        <v>3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27</v>
      </c>
      <c r="L7" s="2"/>
      <c r="M7" s="3" t="s">
        <v>28</v>
      </c>
      <c r="N7" s="2"/>
      <c r="O7" s="3" t="s">
        <v>29</v>
      </c>
      <c r="P7" s="2"/>
      <c r="Q7" s="3" t="s">
        <v>30</v>
      </c>
      <c r="R7" s="2"/>
      <c r="S7" s="2"/>
      <c r="T7" s="2"/>
    </row>
    <row r="8" spans="1:20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"/>
  <sheetViews>
    <sheetView rightToLeft="1" view="pageBreakPreview" topLeftCell="B1" zoomScale="50" zoomScaleNormal="100" zoomScaleSheetLayoutView="50" workbookViewId="0">
      <selection activeCell="AF8" sqref="AF8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28515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5.570312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24.140625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6">
      <c r="A6" s="10" t="s">
        <v>31</v>
      </c>
      <c r="B6" s="10" t="s">
        <v>31</v>
      </c>
      <c r="C6" s="10" t="s">
        <v>31</v>
      </c>
      <c r="D6" s="10" t="s">
        <v>31</v>
      </c>
      <c r="E6" s="10" t="s">
        <v>31</v>
      </c>
      <c r="F6" s="10" t="s">
        <v>31</v>
      </c>
      <c r="G6" s="10" t="s">
        <v>31</v>
      </c>
      <c r="H6" s="10" t="s">
        <v>31</v>
      </c>
      <c r="I6" s="10" t="s">
        <v>31</v>
      </c>
      <c r="J6" s="10" t="s">
        <v>31</v>
      </c>
      <c r="K6" s="10" t="s">
        <v>31</v>
      </c>
      <c r="L6" s="10" t="s">
        <v>31</v>
      </c>
      <c r="M6" s="10" t="s">
        <v>31</v>
      </c>
      <c r="N6" s="2"/>
      <c r="O6" s="10" t="s">
        <v>4</v>
      </c>
      <c r="P6" s="10" t="s">
        <v>4</v>
      </c>
      <c r="Q6" s="10" t="s">
        <v>4</v>
      </c>
      <c r="R6" s="10" t="s">
        <v>4</v>
      </c>
      <c r="S6" s="10" t="s">
        <v>4</v>
      </c>
      <c r="T6" s="2"/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B6" s="2"/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  <c r="AL6" s="2"/>
      <c r="AM6" s="2"/>
    </row>
    <row r="7" spans="1:39" ht="36">
      <c r="A7" s="3" t="s">
        <v>32</v>
      </c>
      <c r="B7" s="2"/>
      <c r="C7" s="3" t="s">
        <v>33</v>
      </c>
      <c r="D7" s="2"/>
      <c r="E7" s="3" t="s">
        <v>34</v>
      </c>
      <c r="F7" s="2"/>
      <c r="G7" s="3" t="s">
        <v>35</v>
      </c>
      <c r="H7" s="2"/>
      <c r="I7" s="3" t="s">
        <v>36</v>
      </c>
      <c r="J7" s="2"/>
      <c r="K7" s="3" t="s">
        <v>37</v>
      </c>
      <c r="L7" s="2"/>
      <c r="M7" s="3" t="s">
        <v>30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38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6">
      <c r="A8" s="3" t="s">
        <v>32</v>
      </c>
      <c r="B8" s="2"/>
      <c r="C8" s="3" t="s">
        <v>33</v>
      </c>
      <c r="D8" s="2"/>
      <c r="E8" s="3" t="s">
        <v>34</v>
      </c>
      <c r="F8" s="2"/>
      <c r="G8" s="3" t="s">
        <v>35</v>
      </c>
      <c r="H8" s="2"/>
      <c r="I8" s="3" t="s">
        <v>36</v>
      </c>
      <c r="J8" s="2"/>
      <c r="K8" s="3" t="s">
        <v>37</v>
      </c>
      <c r="L8" s="2"/>
      <c r="M8" s="3" t="s">
        <v>30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38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view="pageBreakPreview" zoomScale="60" zoomScaleNormal="100" workbookViewId="0">
      <selection activeCell="C6" sqref="C6:M6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31.57031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4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6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6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  <c r="P6" s="2"/>
    </row>
    <row r="7" spans="1:16" ht="36">
      <c r="A7" s="10" t="s">
        <v>3</v>
      </c>
      <c r="B7" s="2"/>
      <c r="C7" s="3" t="s">
        <v>7</v>
      </c>
      <c r="D7" s="2"/>
      <c r="E7" s="3" t="s">
        <v>39</v>
      </c>
      <c r="F7" s="2"/>
      <c r="G7" s="3" t="s">
        <v>40</v>
      </c>
      <c r="H7" s="2"/>
      <c r="I7" s="3" t="s">
        <v>41</v>
      </c>
      <c r="J7" s="2"/>
      <c r="K7" s="3" t="s">
        <v>42</v>
      </c>
      <c r="L7" s="2"/>
      <c r="M7" s="3" t="s">
        <v>43</v>
      </c>
      <c r="N7" s="2"/>
      <c r="O7" s="2"/>
      <c r="P7" s="2"/>
    </row>
    <row r="8" spans="1:16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rightToLeft="1" view="pageBreakPreview" zoomScale="50" zoomScaleNormal="100" zoomScaleSheetLayoutView="50" workbookViewId="0">
      <selection activeCell="Y6" sqref="Y6:AE6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28515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bestFit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5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6">
      <c r="A6" s="10" t="s">
        <v>44</v>
      </c>
      <c r="B6" s="10" t="s">
        <v>44</v>
      </c>
      <c r="C6" s="10" t="s">
        <v>44</v>
      </c>
      <c r="D6" s="10" t="s">
        <v>44</v>
      </c>
      <c r="E6" s="10" t="s">
        <v>44</v>
      </c>
      <c r="F6" s="10" t="s">
        <v>44</v>
      </c>
      <c r="G6" s="10" t="s">
        <v>44</v>
      </c>
      <c r="H6" s="10" t="s">
        <v>44</v>
      </c>
      <c r="I6" s="10" t="s">
        <v>44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  <c r="AG6" s="2"/>
      <c r="AH6" s="2"/>
      <c r="AI6" s="2"/>
    </row>
    <row r="7" spans="1:35" ht="36">
      <c r="A7" s="3" t="s">
        <v>45</v>
      </c>
      <c r="B7" s="2"/>
      <c r="C7" s="3" t="s">
        <v>36</v>
      </c>
      <c r="D7" s="2"/>
      <c r="E7" s="3" t="s">
        <v>37</v>
      </c>
      <c r="F7" s="2"/>
      <c r="G7" s="3" t="s">
        <v>46</v>
      </c>
      <c r="H7" s="2"/>
      <c r="I7" s="3" t="s">
        <v>34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47</v>
      </c>
      <c r="AF7" s="2"/>
      <c r="AG7" s="2"/>
      <c r="AH7" s="2"/>
      <c r="AI7" s="2"/>
    </row>
    <row r="8" spans="1:35" ht="36">
      <c r="A8" s="3" t="s">
        <v>45</v>
      </c>
      <c r="B8" s="2"/>
      <c r="C8" s="3" t="s">
        <v>36</v>
      </c>
      <c r="D8" s="2"/>
      <c r="E8" s="3" t="s">
        <v>37</v>
      </c>
      <c r="F8" s="2"/>
      <c r="G8" s="3" t="s">
        <v>46</v>
      </c>
      <c r="H8" s="2"/>
      <c r="I8" s="3" t="s">
        <v>34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47</v>
      </c>
      <c r="AF8" s="2"/>
      <c r="AG8" s="2"/>
      <c r="AH8" s="2"/>
      <c r="AI8" s="2"/>
    </row>
    <row r="9" spans="1:35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rightToLeft="1" view="pageBreakPreview" zoomScale="60" zoomScaleNormal="100" workbookViewId="0">
      <selection activeCell="C8" sqref="C8:S10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5.5703125" style="1" bestFit="1" customWidth="1"/>
    <col min="12" max="12" width="1" style="1" customWidth="1"/>
    <col min="13" max="13" width="28" style="1" bestFit="1" customWidth="1"/>
    <col min="14" max="14" width="1" style="1" customWidth="1"/>
    <col min="15" max="15" width="11.140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3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9" t="s">
        <v>48</v>
      </c>
      <c r="B6" s="2"/>
      <c r="C6" s="10" t="s">
        <v>49</v>
      </c>
      <c r="D6" s="10" t="s">
        <v>49</v>
      </c>
      <c r="E6" s="10" t="s">
        <v>49</v>
      </c>
      <c r="F6" s="10" t="s">
        <v>49</v>
      </c>
      <c r="G6" s="10" t="s">
        <v>49</v>
      </c>
      <c r="H6" s="10" t="s">
        <v>49</v>
      </c>
      <c r="I6" s="10" t="s">
        <v>49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</row>
    <row r="7" spans="1:22" ht="36">
      <c r="A7" s="10" t="s">
        <v>48</v>
      </c>
      <c r="B7" s="2"/>
      <c r="C7" s="12" t="s">
        <v>50</v>
      </c>
      <c r="D7" s="2"/>
      <c r="E7" s="12" t="s">
        <v>51</v>
      </c>
      <c r="F7" s="2"/>
      <c r="G7" s="12" t="s">
        <v>52</v>
      </c>
      <c r="H7" s="2"/>
      <c r="I7" s="12" t="s">
        <v>37</v>
      </c>
      <c r="J7" s="2"/>
      <c r="K7" s="12" t="s">
        <v>53</v>
      </c>
      <c r="L7" s="2"/>
      <c r="M7" s="12" t="s">
        <v>54</v>
      </c>
      <c r="N7" s="2"/>
      <c r="O7" s="12" t="s">
        <v>55</v>
      </c>
      <c r="P7" s="2"/>
      <c r="Q7" s="12" t="s">
        <v>53</v>
      </c>
      <c r="R7" s="2"/>
      <c r="S7" s="12" t="s">
        <v>47</v>
      </c>
      <c r="T7" s="2"/>
      <c r="U7" s="2"/>
      <c r="V7" s="2"/>
    </row>
    <row r="8" spans="1:22" ht="36">
      <c r="A8" s="4" t="s">
        <v>56</v>
      </c>
      <c r="B8" s="2"/>
      <c r="C8" s="7" t="s">
        <v>57</v>
      </c>
      <c r="D8" s="7"/>
      <c r="E8" s="7" t="s">
        <v>58</v>
      </c>
      <c r="F8" s="7"/>
      <c r="G8" s="7" t="s">
        <v>59</v>
      </c>
      <c r="H8" s="7"/>
      <c r="I8" s="7">
        <v>0</v>
      </c>
      <c r="J8" s="7"/>
      <c r="K8" s="6">
        <v>3650479809</v>
      </c>
      <c r="L8" s="7"/>
      <c r="M8" s="6">
        <v>1338735697</v>
      </c>
      <c r="N8" s="7"/>
      <c r="O8" s="6">
        <v>0</v>
      </c>
      <c r="P8" s="7"/>
      <c r="Q8" s="6">
        <v>4989215506</v>
      </c>
      <c r="R8" s="7"/>
      <c r="S8" s="7" t="s">
        <v>60</v>
      </c>
      <c r="T8" s="2"/>
      <c r="U8" s="2"/>
      <c r="V8" s="2"/>
    </row>
    <row r="9" spans="1:22" ht="36">
      <c r="A9" s="4" t="s">
        <v>56</v>
      </c>
      <c r="B9" s="2"/>
      <c r="C9" s="7" t="s">
        <v>61</v>
      </c>
      <c r="D9" s="7"/>
      <c r="E9" s="7" t="s">
        <v>62</v>
      </c>
      <c r="F9" s="7"/>
      <c r="G9" s="7" t="s">
        <v>59</v>
      </c>
      <c r="H9" s="7"/>
      <c r="I9" s="7">
        <v>0</v>
      </c>
      <c r="J9" s="7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7" t="s">
        <v>63</v>
      </c>
      <c r="T9" s="2"/>
      <c r="U9" s="2"/>
      <c r="V9" s="2"/>
    </row>
    <row r="10" spans="1:22" ht="36.75" thickBot="1">
      <c r="A10" s="2"/>
      <c r="B10" s="2"/>
      <c r="C10" s="7"/>
      <c r="D10" s="7"/>
      <c r="E10" s="7"/>
      <c r="F10" s="7"/>
      <c r="G10" s="14"/>
      <c r="H10" s="14"/>
      <c r="I10" s="14"/>
      <c r="J10" s="14"/>
      <c r="K10" s="19">
        <f>SUM(K8:K9)</f>
        <v>3700479809</v>
      </c>
      <c r="L10" s="14"/>
      <c r="M10" s="19">
        <f>SUM(M8:M9)</f>
        <v>1338735697</v>
      </c>
      <c r="N10" s="14"/>
      <c r="O10" s="19">
        <f>SUM(O8:O9)</f>
        <v>0</v>
      </c>
      <c r="P10" s="14"/>
      <c r="Q10" s="19">
        <f>SUM(Q8:Q9)</f>
        <v>5039215506</v>
      </c>
      <c r="R10" s="14"/>
      <c r="S10" s="20">
        <f>S8+S9</f>
        <v>2.9500000000000002E-2</v>
      </c>
      <c r="T10" s="2"/>
      <c r="U10" s="2"/>
      <c r="V10" s="2"/>
    </row>
    <row r="11" spans="1:22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rightToLeft="1" view="pageBreakPreview" zoomScale="60" zoomScaleNormal="100" workbookViewId="0">
      <selection activeCell="C8" sqref="C8:S18"/>
    </sheetView>
  </sheetViews>
  <sheetFormatPr defaultRowHeight="15"/>
  <cols>
    <col min="1" max="1" width="54.85546875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1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1.5703125" style="1" bestFit="1" customWidth="1"/>
    <col min="14" max="14" width="1" style="1" customWidth="1"/>
    <col min="15" max="15" width="21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10" t="s">
        <v>65</v>
      </c>
      <c r="B6" s="10" t="s">
        <v>65</v>
      </c>
      <c r="C6" s="10" t="s">
        <v>65</v>
      </c>
      <c r="D6" s="10" t="s">
        <v>65</v>
      </c>
      <c r="E6" s="10" t="s">
        <v>65</v>
      </c>
      <c r="F6" s="10" t="s">
        <v>65</v>
      </c>
      <c r="G6" s="10" t="s">
        <v>65</v>
      </c>
      <c r="H6" s="2"/>
      <c r="I6" s="10" t="s">
        <v>66</v>
      </c>
      <c r="J6" s="10" t="s">
        <v>66</v>
      </c>
      <c r="K6" s="10" t="s">
        <v>66</v>
      </c>
      <c r="L6" s="10" t="s">
        <v>66</v>
      </c>
      <c r="M6" s="10" t="s">
        <v>66</v>
      </c>
      <c r="N6" s="2"/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2"/>
      <c r="U6" s="2"/>
      <c r="V6" s="2"/>
    </row>
    <row r="7" spans="1:22" ht="36">
      <c r="A7" s="12" t="s">
        <v>68</v>
      </c>
      <c r="B7" s="2"/>
      <c r="C7" s="12" t="s">
        <v>69</v>
      </c>
      <c r="D7" s="2"/>
      <c r="E7" s="12" t="s">
        <v>36</v>
      </c>
      <c r="F7" s="2"/>
      <c r="G7" s="12" t="s">
        <v>37</v>
      </c>
      <c r="H7" s="2"/>
      <c r="I7" s="12" t="s">
        <v>70</v>
      </c>
      <c r="J7" s="2"/>
      <c r="K7" s="12" t="s">
        <v>71</v>
      </c>
      <c r="L7" s="2"/>
      <c r="M7" s="12" t="s">
        <v>72</v>
      </c>
      <c r="N7" s="2"/>
      <c r="O7" s="12" t="s">
        <v>70</v>
      </c>
      <c r="P7" s="2"/>
      <c r="Q7" s="12" t="s">
        <v>71</v>
      </c>
      <c r="R7" s="2"/>
      <c r="S7" s="12" t="s">
        <v>72</v>
      </c>
      <c r="T7" s="2"/>
      <c r="U7" s="2"/>
      <c r="V7" s="2"/>
    </row>
    <row r="8" spans="1:22" ht="36">
      <c r="A8" s="4" t="s">
        <v>73</v>
      </c>
      <c r="B8" s="2"/>
      <c r="C8" s="7" t="s">
        <v>74</v>
      </c>
      <c r="D8" s="7"/>
      <c r="E8" s="7" t="s">
        <v>75</v>
      </c>
      <c r="F8" s="7"/>
      <c r="G8" s="6">
        <v>20</v>
      </c>
      <c r="H8" s="7"/>
      <c r="I8" s="6">
        <v>0</v>
      </c>
      <c r="J8" s="7"/>
      <c r="K8" s="7">
        <v>0</v>
      </c>
      <c r="L8" s="7"/>
      <c r="M8" s="6">
        <v>0</v>
      </c>
      <c r="N8" s="7"/>
      <c r="O8" s="6">
        <v>0</v>
      </c>
      <c r="P8" s="7"/>
      <c r="Q8" s="7">
        <v>0</v>
      </c>
      <c r="R8" s="7"/>
      <c r="S8" s="6">
        <v>0</v>
      </c>
      <c r="T8" s="2"/>
      <c r="U8" s="2"/>
      <c r="V8" s="2"/>
    </row>
    <row r="9" spans="1:22" ht="36">
      <c r="A9" s="4" t="s">
        <v>76</v>
      </c>
      <c r="B9" s="2"/>
      <c r="C9" s="7" t="s">
        <v>74</v>
      </c>
      <c r="D9" s="7"/>
      <c r="E9" s="7" t="s">
        <v>77</v>
      </c>
      <c r="F9" s="7"/>
      <c r="G9" s="6">
        <v>20</v>
      </c>
      <c r="H9" s="7"/>
      <c r="I9" s="6">
        <v>0</v>
      </c>
      <c r="J9" s="7"/>
      <c r="K9" s="7">
        <v>0</v>
      </c>
      <c r="L9" s="7"/>
      <c r="M9" s="6">
        <v>0</v>
      </c>
      <c r="N9" s="7"/>
      <c r="O9" s="6">
        <v>0</v>
      </c>
      <c r="P9" s="7"/>
      <c r="Q9" s="7">
        <v>0</v>
      </c>
      <c r="R9" s="7"/>
      <c r="S9" s="6">
        <v>0</v>
      </c>
      <c r="T9" s="2"/>
      <c r="U9" s="2"/>
      <c r="V9" s="2"/>
    </row>
    <row r="10" spans="1:22" ht="36">
      <c r="A10" s="4" t="s">
        <v>78</v>
      </c>
      <c r="B10" s="2"/>
      <c r="C10" s="7" t="s">
        <v>74</v>
      </c>
      <c r="D10" s="7"/>
      <c r="E10" s="7" t="s">
        <v>79</v>
      </c>
      <c r="F10" s="7"/>
      <c r="G10" s="6">
        <v>20</v>
      </c>
      <c r="H10" s="7"/>
      <c r="I10" s="6">
        <v>0</v>
      </c>
      <c r="J10" s="7"/>
      <c r="K10" s="7">
        <v>0</v>
      </c>
      <c r="L10" s="7"/>
      <c r="M10" s="6">
        <v>0</v>
      </c>
      <c r="N10" s="7"/>
      <c r="O10" s="6">
        <v>0</v>
      </c>
      <c r="P10" s="7"/>
      <c r="Q10" s="7">
        <v>0</v>
      </c>
      <c r="R10" s="7"/>
      <c r="S10" s="6">
        <v>0</v>
      </c>
      <c r="T10" s="2"/>
      <c r="U10" s="2"/>
      <c r="V10" s="2"/>
    </row>
    <row r="11" spans="1:22" ht="36">
      <c r="A11" s="4" t="s">
        <v>80</v>
      </c>
      <c r="B11" s="2"/>
      <c r="C11" s="7" t="s">
        <v>74</v>
      </c>
      <c r="D11" s="7"/>
      <c r="E11" s="7" t="s">
        <v>81</v>
      </c>
      <c r="F11" s="7"/>
      <c r="G11" s="6">
        <v>22</v>
      </c>
      <c r="H11" s="7"/>
      <c r="I11" s="6">
        <v>0</v>
      </c>
      <c r="J11" s="7"/>
      <c r="K11" s="7">
        <v>0</v>
      </c>
      <c r="L11" s="7"/>
      <c r="M11" s="6">
        <v>0</v>
      </c>
      <c r="N11" s="7"/>
      <c r="O11" s="6">
        <v>0</v>
      </c>
      <c r="P11" s="7"/>
      <c r="Q11" s="7">
        <v>0</v>
      </c>
      <c r="R11" s="7"/>
      <c r="S11" s="6">
        <v>0</v>
      </c>
      <c r="T11" s="2"/>
      <c r="U11" s="2"/>
      <c r="V11" s="2"/>
    </row>
    <row r="12" spans="1:22" ht="36">
      <c r="A12" s="4" t="s">
        <v>82</v>
      </c>
      <c r="B12" s="2"/>
      <c r="C12" s="7" t="s">
        <v>74</v>
      </c>
      <c r="D12" s="7"/>
      <c r="E12" s="7" t="s">
        <v>83</v>
      </c>
      <c r="F12" s="7"/>
      <c r="G12" s="6">
        <v>22</v>
      </c>
      <c r="H12" s="7"/>
      <c r="I12" s="6">
        <v>0</v>
      </c>
      <c r="J12" s="7"/>
      <c r="K12" s="7">
        <v>0</v>
      </c>
      <c r="L12" s="7"/>
      <c r="M12" s="6">
        <v>0</v>
      </c>
      <c r="N12" s="7"/>
      <c r="O12" s="6">
        <v>0</v>
      </c>
      <c r="P12" s="7"/>
      <c r="Q12" s="7">
        <v>0</v>
      </c>
      <c r="R12" s="7"/>
      <c r="S12" s="6">
        <v>0</v>
      </c>
      <c r="T12" s="2"/>
      <c r="U12" s="2"/>
      <c r="V12" s="2"/>
    </row>
    <row r="13" spans="1:22" ht="36">
      <c r="A13" s="4" t="s">
        <v>84</v>
      </c>
      <c r="B13" s="2"/>
      <c r="C13" s="7" t="s">
        <v>74</v>
      </c>
      <c r="D13" s="7"/>
      <c r="E13" s="7" t="s">
        <v>85</v>
      </c>
      <c r="F13" s="7"/>
      <c r="G13" s="6">
        <v>0</v>
      </c>
      <c r="H13" s="7"/>
      <c r="I13" s="6">
        <v>0</v>
      </c>
      <c r="J13" s="7"/>
      <c r="K13" s="7">
        <v>0</v>
      </c>
      <c r="L13" s="7"/>
      <c r="M13" s="6">
        <v>0</v>
      </c>
      <c r="N13" s="7"/>
      <c r="O13" s="6">
        <v>0</v>
      </c>
      <c r="P13" s="7"/>
      <c r="Q13" s="7">
        <v>0</v>
      </c>
      <c r="R13" s="7"/>
      <c r="S13" s="6">
        <v>0</v>
      </c>
      <c r="T13" s="2"/>
      <c r="U13" s="2"/>
      <c r="V13" s="2"/>
    </row>
    <row r="14" spans="1:22" ht="36">
      <c r="A14" s="4" t="s">
        <v>86</v>
      </c>
      <c r="B14" s="2"/>
      <c r="C14" s="7" t="s">
        <v>74</v>
      </c>
      <c r="D14" s="7"/>
      <c r="E14" s="7" t="s">
        <v>87</v>
      </c>
      <c r="F14" s="7"/>
      <c r="G14" s="6">
        <v>20</v>
      </c>
      <c r="H14" s="7"/>
      <c r="I14" s="6">
        <v>0</v>
      </c>
      <c r="J14" s="7"/>
      <c r="K14" s="7">
        <v>0</v>
      </c>
      <c r="L14" s="7"/>
      <c r="M14" s="6">
        <v>0</v>
      </c>
      <c r="N14" s="7"/>
      <c r="O14" s="6">
        <v>0</v>
      </c>
      <c r="P14" s="7"/>
      <c r="Q14" s="7">
        <v>0</v>
      </c>
      <c r="R14" s="7"/>
      <c r="S14" s="6">
        <v>0</v>
      </c>
      <c r="T14" s="2"/>
      <c r="U14" s="2"/>
      <c r="V14" s="2"/>
    </row>
    <row r="15" spans="1:22" ht="36">
      <c r="A15" s="4" t="s">
        <v>88</v>
      </c>
      <c r="B15" s="2"/>
      <c r="C15" s="7" t="s">
        <v>74</v>
      </c>
      <c r="D15" s="7"/>
      <c r="E15" s="7" t="s">
        <v>89</v>
      </c>
      <c r="F15" s="7"/>
      <c r="G15" s="6">
        <v>23</v>
      </c>
      <c r="H15" s="7"/>
      <c r="I15" s="6">
        <v>0</v>
      </c>
      <c r="J15" s="7"/>
      <c r="K15" s="7">
        <v>0</v>
      </c>
      <c r="L15" s="7"/>
      <c r="M15" s="6">
        <v>0</v>
      </c>
      <c r="N15" s="7"/>
      <c r="O15" s="6">
        <v>0</v>
      </c>
      <c r="P15" s="7"/>
      <c r="Q15" s="7">
        <v>0</v>
      </c>
      <c r="R15" s="7"/>
      <c r="S15" s="6">
        <v>0</v>
      </c>
      <c r="T15" s="2"/>
      <c r="U15" s="2"/>
      <c r="V15" s="2"/>
    </row>
    <row r="16" spans="1:22" ht="36">
      <c r="A16" s="4" t="s">
        <v>56</v>
      </c>
      <c r="B16" s="2"/>
      <c r="C16" s="6">
        <v>30</v>
      </c>
      <c r="D16" s="7"/>
      <c r="E16" s="7" t="s">
        <v>74</v>
      </c>
      <c r="F16" s="7"/>
      <c r="G16" s="7">
        <v>0</v>
      </c>
      <c r="H16" s="7"/>
      <c r="I16" s="6">
        <v>26805447</v>
      </c>
      <c r="J16" s="7"/>
      <c r="K16" s="6">
        <v>0</v>
      </c>
      <c r="L16" s="7"/>
      <c r="M16" s="6">
        <v>26805447</v>
      </c>
      <c r="N16" s="7"/>
      <c r="O16" s="6">
        <v>61846598</v>
      </c>
      <c r="P16" s="7"/>
      <c r="Q16" s="6">
        <v>0</v>
      </c>
      <c r="R16" s="7"/>
      <c r="S16" s="6">
        <v>61846598</v>
      </c>
      <c r="T16" s="2"/>
      <c r="U16" s="2"/>
      <c r="V16" s="2"/>
    </row>
    <row r="17" spans="1:22" ht="36">
      <c r="A17" s="4" t="s">
        <v>56</v>
      </c>
      <c r="B17" s="2"/>
      <c r="C17" s="6">
        <v>17</v>
      </c>
      <c r="D17" s="7"/>
      <c r="E17" s="7" t="s">
        <v>74</v>
      </c>
      <c r="F17" s="7"/>
      <c r="G17" s="7">
        <v>0</v>
      </c>
      <c r="H17" s="7"/>
      <c r="I17" s="6">
        <v>0</v>
      </c>
      <c r="J17" s="7"/>
      <c r="K17" s="6">
        <v>0</v>
      </c>
      <c r="L17" s="7"/>
      <c r="M17" s="6">
        <v>0</v>
      </c>
      <c r="N17" s="7"/>
      <c r="O17" s="6">
        <v>0</v>
      </c>
      <c r="P17" s="7"/>
      <c r="Q17" s="6">
        <v>0</v>
      </c>
      <c r="R17" s="7"/>
      <c r="S17" s="6">
        <v>0</v>
      </c>
      <c r="T17" s="2"/>
      <c r="U17" s="2"/>
      <c r="V17" s="2"/>
    </row>
    <row r="18" spans="1:22" ht="36.75" thickBot="1">
      <c r="A18" s="2"/>
      <c r="B18" s="2"/>
      <c r="C18" s="14"/>
      <c r="D18" s="14"/>
      <c r="E18" s="14"/>
      <c r="F18" s="14"/>
      <c r="G18" s="14"/>
      <c r="H18" s="14"/>
      <c r="I18" s="19">
        <f>SUM(I8:I17)</f>
        <v>26805447</v>
      </c>
      <c r="J18" s="14"/>
      <c r="K18" s="18">
        <f>SUM(K8:K17)</f>
        <v>0</v>
      </c>
      <c r="L18" s="14"/>
      <c r="M18" s="19">
        <f>SUM(M8:M17)</f>
        <v>26805447</v>
      </c>
      <c r="N18" s="14"/>
      <c r="O18" s="19">
        <f>SUM(O8:O17)</f>
        <v>61846598</v>
      </c>
      <c r="P18" s="14"/>
      <c r="Q18" s="18">
        <f>SUM(Q8:Q17)</f>
        <v>0</v>
      </c>
      <c r="R18" s="14"/>
      <c r="S18" s="19">
        <f>SUM(S8:S17)</f>
        <v>61846598</v>
      </c>
      <c r="T18" s="2"/>
      <c r="U18" s="2"/>
      <c r="V18" s="2"/>
    </row>
    <row r="19" spans="1:22" ht="34.5" thickTop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rightToLeft="1" view="pageBreakPreview" zoomScale="60" zoomScaleNormal="100" workbookViewId="0">
      <selection activeCell="C8" sqref="C8:S10"/>
    </sheetView>
  </sheetViews>
  <sheetFormatPr defaultRowHeight="15"/>
  <cols>
    <col min="1" max="1" width="19.140625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3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64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9" t="s">
        <v>3</v>
      </c>
      <c r="B6" s="2"/>
      <c r="C6" s="10" t="s">
        <v>90</v>
      </c>
      <c r="D6" s="10" t="s">
        <v>90</v>
      </c>
      <c r="E6" s="10" t="s">
        <v>90</v>
      </c>
      <c r="F6" s="10" t="s">
        <v>90</v>
      </c>
      <c r="G6" s="10" t="s">
        <v>90</v>
      </c>
      <c r="H6" s="2"/>
      <c r="I6" s="10" t="s">
        <v>66</v>
      </c>
      <c r="J6" s="10" t="s">
        <v>66</v>
      </c>
      <c r="K6" s="10" t="s">
        <v>66</v>
      </c>
      <c r="L6" s="10" t="s">
        <v>66</v>
      </c>
      <c r="M6" s="10" t="s">
        <v>66</v>
      </c>
      <c r="N6" s="2"/>
      <c r="O6" s="10" t="s">
        <v>67</v>
      </c>
      <c r="P6" s="10" t="s">
        <v>67</v>
      </c>
      <c r="Q6" s="10" t="s">
        <v>67</v>
      </c>
      <c r="R6" s="10" t="s">
        <v>67</v>
      </c>
      <c r="S6" s="10" t="s">
        <v>67</v>
      </c>
      <c r="T6" s="2"/>
      <c r="U6" s="2"/>
    </row>
    <row r="7" spans="1:21" ht="36">
      <c r="A7" s="10" t="s">
        <v>3</v>
      </c>
      <c r="B7" s="2"/>
      <c r="C7" s="12" t="s">
        <v>91</v>
      </c>
      <c r="D7" s="2"/>
      <c r="E7" s="12" t="s">
        <v>92</v>
      </c>
      <c r="F7" s="2"/>
      <c r="G7" s="12" t="s">
        <v>93</v>
      </c>
      <c r="H7" s="2"/>
      <c r="I7" s="12" t="s">
        <v>94</v>
      </c>
      <c r="J7" s="2"/>
      <c r="K7" s="12" t="s">
        <v>71</v>
      </c>
      <c r="L7" s="2"/>
      <c r="M7" s="12" t="s">
        <v>95</v>
      </c>
      <c r="N7" s="2"/>
      <c r="O7" s="12" t="s">
        <v>94</v>
      </c>
      <c r="P7" s="2"/>
      <c r="Q7" s="12" t="s">
        <v>71</v>
      </c>
      <c r="R7" s="2"/>
      <c r="S7" s="12" t="s">
        <v>95</v>
      </c>
      <c r="T7" s="2"/>
      <c r="U7" s="2"/>
    </row>
    <row r="8" spans="1:21" ht="36">
      <c r="A8" s="4" t="s">
        <v>21</v>
      </c>
      <c r="B8" s="2"/>
      <c r="C8" s="7" t="s">
        <v>96</v>
      </c>
      <c r="D8" s="7"/>
      <c r="E8" s="6">
        <v>37324724</v>
      </c>
      <c r="F8" s="7"/>
      <c r="G8" s="6">
        <v>190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7091697560</v>
      </c>
      <c r="P8" s="7"/>
      <c r="Q8" s="6">
        <v>147446428</v>
      </c>
      <c r="R8" s="7"/>
      <c r="S8" s="6">
        <v>6944251132</v>
      </c>
      <c r="T8" s="2"/>
      <c r="U8" s="2"/>
    </row>
    <row r="9" spans="1:21" ht="36">
      <c r="A9" s="4" t="s">
        <v>15</v>
      </c>
      <c r="B9" s="2"/>
      <c r="C9" s="7" t="s">
        <v>97</v>
      </c>
      <c r="D9" s="7"/>
      <c r="E9" s="6">
        <v>5247721</v>
      </c>
      <c r="F9" s="7"/>
      <c r="G9" s="6">
        <v>250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1311930250</v>
      </c>
      <c r="P9" s="7"/>
      <c r="Q9" s="6">
        <v>0</v>
      </c>
      <c r="R9" s="7"/>
      <c r="S9" s="6">
        <v>1311930250</v>
      </c>
      <c r="T9" s="2"/>
      <c r="U9" s="2"/>
    </row>
    <row r="10" spans="1:21" ht="36.75" thickBot="1">
      <c r="A10" s="2"/>
      <c r="B10" s="2"/>
      <c r="C10" s="14"/>
      <c r="D10" s="14"/>
      <c r="E10" s="22"/>
      <c r="F10" s="22"/>
      <c r="G10" s="22"/>
      <c r="H10" s="22"/>
      <c r="I10" s="19">
        <f>SUM(I8:I9)</f>
        <v>0</v>
      </c>
      <c r="J10" s="22"/>
      <c r="K10" s="19">
        <f>SUM(K8:K9)</f>
        <v>0</v>
      </c>
      <c r="L10" s="22"/>
      <c r="M10" s="19">
        <f>SUM(M8:M9)</f>
        <v>0</v>
      </c>
      <c r="N10" s="22"/>
      <c r="O10" s="19">
        <f>SUM(O8:O9)</f>
        <v>8403627810</v>
      </c>
      <c r="P10" s="22"/>
      <c r="Q10" s="19">
        <f>SUM(Q8:Q9)</f>
        <v>147446428</v>
      </c>
      <c r="R10" s="22"/>
      <c r="S10" s="19">
        <f>SUM(S8:S9)</f>
        <v>8256181382</v>
      </c>
      <c r="T10" s="2"/>
      <c r="U10" s="2"/>
    </row>
    <row r="11" spans="1:21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40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6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26.5703125" style="1" bestFit="1" customWidth="1"/>
    <col min="14" max="14" width="1" style="1" customWidth="1"/>
    <col min="15" max="15" width="29.42578125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2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</row>
    <row r="3" spans="1:22" ht="36">
      <c r="A3" s="2"/>
      <c r="B3" s="2"/>
      <c r="C3" s="3" t="s">
        <v>64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</row>
    <row r="4" spans="1:22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</row>
    <row r="5" spans="1:22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10" t="s">
        <v>66</v>
      </c>
      <c r="I6" s="10" t="s">
        <v>66</v>
      </c>
      <c r="J6" s="2"/>
      <c r="K6" s="10" t="s">
        <v>67</v>
      </c>
      <c r="L6" s="10" t="s">
        <v>67</v>
      </c>
      <c r="M6" s="10" t="s">
        <v>67</v>
      </c>
      <c r="N6" s="10" t="s">
        <v>67</v>
      </c>
      <c r="O6" s="10" t="s">
        <v>67</v>
      </c>
      <c r="P6" s="10" t="s">
        <v>67</v>
      </c>
      <c r="Q6" s="10" t="s">
        <v>67</v>
      </c>
      <c r="R6" s="2"/>
      <c r="S6" s="2"/>
      <c r="T6" s="2"/>
      <c r="U6" s="2"/>
      <c r="V6" s="2"/>
    </row>
    <row r="7" spans="1:22" ht="36">
      <c r="A7" s="10" t="s">
        <v>3</v>
      </c>
      <c r="B7" s="2"/>
      <c r="C7" s="12" t="s">
        <v>7</v>
      </c>
      <c r="D7" s="2"/>
      <c r="E7" s="12" t="s">
        <v>98</v>
      </c>
      <c r="F7" s="2"/>
      <c r="G7" s="12" t="s">
        <v>99</v>
      </c>
      <c r="H7" s="2"/>
      <c r="I7" s="12" t="s">
        <v>100</v>
      </c>
      <c r="J7" s="2"/>
      <c r="K7" s="12" t="s">
        <v>7</v>
      </c>
      <c r="L7" s="2"/>
      <c r="M7" s="12" t="s">
        <v>98</v>
      </c>
      <c r="N7" s="2"/>
      <c r="O7" s="12" t="s">
        <v>99</v>
      </c>
      <c r="P7" s="2"/>
      <c r="Q7" s="12" t="s">
        <v>100</v>
      </c>
      <c r="R7" s="2"/>
      <c r="S7" s="2"/>
      <c r="T7" s="2"/>
      <c r="U7" s="2"/>
      <c r="V7" s="2"/>
    </row>
    <row r="8" spans="1:22" ht="36">
      <c r="A8" s="4" t="s">
        <v>15</v>
      </c>
      <c r="B8" s="2"/>
      <c r="C8" s="5">
        <v>50000</v>
      </c>
      <c r="D8" s="2"/>
      <c r="E8" s="5">
        <v>469867717</v>
      </c>
      <c r="F8" s="2"/>
      <c r="G8" s="5">
        <v>-5890219666</v>
      </c>
      <c r="H8" s="2"/>
      <c r="I8" s="5">
        <v>6360087383</v>
      </c>
      <c r="J8" s="2"/>
      <c r="K8" s="5">
        <v>50000</v>
      </c>
      <c r="L8" s="2"/>
      <c r="M8" s="5">
        <v>469867717</v>
      </c>
      <c r="N8" s="2"/>
      <c r="O8" s="5">
        <v>468090728</v>
      </c>
      <c r="P8" s="2"/>
      <c r="Q8" s="5">
        <v>1776989</v>
      </c>
      <c r="R8" s="2"/>
      <c r="S8" s="2"/>
      <c r="T8" s="2"/>
      <c r="U8" s="2"/>
      <c r="V8" s="2"/>
    </row>
    <row r="9" spans="1:22" ht="36">
      <c r="A9" s="4" t="s">
        <v>17</v>
      </c>
      <c r="B9" s="2"/>
      <c r="C9" s="5">
        <v>6765657</v>
      </c>
      <c r="D9" s="2"/>
      <c r="E9" s="5">
        <v>30438536383</v>
      </c>
      <c r="F9" s="2"/>
      <c r="G9" s="5">
        <v>31996796011</v>
      </c>
      <c r="H9" s="2"/>
      <c r="I9" s="5">
        <v>-1558259627</v>
      </c>
      <c r="J9" s="2"/>
      <c r="K9" s="5">
        <v>6765657</v>
      </c>
      <c r="L9" s="2"/>
      <c r="M9" s="5">
        <v>30438536383</v>
      </c>
      <c r="N9" s="2"/>
      <c r="O9" s="5">
        <v>28396766589</v>
      </c>
      <c r="P9" s="2"/>
      <c r="Q9" s="5">
        <v>2041769794</v>
      </c>
      <c r="R9" s="2"/>
      <c r="S9" s="2"/>
      <c r="T9" s="2"/>
      <c r="U9" s="2"/>
      <c r="V9" s="2"/>
    </row>
    <row r="10" spans="1:22" ht="36">
      <c r="A10" s="4" t="s">
        <v>19</v>
      </c>
      <c r="B10" s="2"/>
      <c r="C10" s="5">
        <v>2072485</v>
      </c>
      <c r="D10" s="2"/>
      <c r="E10" s="5">
        <v>3936459501</v>
      </c>
      <c r="F10" s="2"/>
      <c r="G10" s="5">
        <v>3135624852</v>
      </c>
      <c r="H10" s="2"/>
      <c r="I10" s="5">
        <v>800834649</v>
      </c>
      <c r="J10" s="2"/>
      <c r="K10" s="5">
        <v>2072485</v>
      </c>
      <c r="L10" s="2"/>
      <c r="M10" s="5">
        <v>3936459501</v>
      </c>
      <c r="N10" s="2"/>
      <c r="O10" s="5">
        <v>3315527955</v>
      </c>
      <c r="P10" s="2"/>
      <c r="Q10" s="5">
        <v>620931546</v>
      </c>
      <c r="R10" s="2"/>
      <c r="S10" s="2"/>
      <c r="T10" s="2"/>
      <c r="U10" s="2"/>
      <c r="V10" s="2"/>
    </row>
    <row r="11" spans="1:22" ht="36">
      <c r="A11" s="4" t="s">
        <v>21</v>
      </c>
      <c r="B11" s="2"/>
      <c r="C11" s="5">
        <v>12976922</v>
      </c>
      <c r="D11" s="2"/>
      <c r="E11" s="5">
        <v>31123746947</v>
      </c>
      <c r="F11" s="2"/>
      <c r="G11" s="5">
        <v>26825488936</v>
      </c>
      <c r="H11" s="2"/>
      <c r="I11" s="5">
        <v>4298258011</v>
      </c>
      <c r="J11" s="2"/>
      <c r="K11" s="5">
        <v>12976922</v>
      </c>
      <c r="L11" s="2"/>
      <c r="M11" s="5">
        <v>31123746947</v>
      </c>
      <c r="N11" s="2"/>
      <c r="O11" s="5">
        <v>26278703130</v>
      </c>
      <c r="P11" s="2"/>
      <c r="Q11" s="5">
        <v>4845043817</v>
      </c>
      <c r="R11" s="2"/>
      <c r="S11" s="2"/>
      <c r="T11" s="2"/>
      <c r="U11" s="2"/>
      <c r="V11" s="2"/>
    </row>
    <row r="12" spans="1:22" ht="36">
      <c r="A12" s="4" t="s">
        <v>23</v>
      </c>
      <c r="B12" s="2"/>
      <c r="C12" s="5">
        <v>3700761</v>
      </c>
      <c r="D12" s="2"/>
      <c r="E12" s="5">
        <v>18610588571</v>
      </c>
      <c r="F12" s="2"/>
      <c r="G12" s="5">
        <v>20628479429</v>
      </c>
      <c r="H12" s="2"/>
      <c r="I12" s="5">
        <v>-2017890857</v>
      </c>
      <c r="J12" s="2"/>
      <c r="K12" s="5">
        <v>3700761</v>
      </c>
      <c r="L12" s="2"/>
      <c r="M12" s="5">
        <v>18610588571</v>
      </c>
      <c r="N12" s="2"/>
      <c r="O12" s="5">
        <v>20628479432</v>
      </c>
      <c r="P12" s="2"/>
      <c r="Q12" s="5">
        <v>-2017890860</v>
      </c>
      <c r="R12" s="2"/>
      <c r="S12" s="2"/>
      <c r="T12" s="2"/>
      <c r="U12" s="2"/>
      <c r="V12" s="2"/>
    </row>
    <row r="13" spans="1:22" ht="36">
      <c r="A13" s="4" t="s">
        <v>25</v>
      </c>
      <c r="B13" s="2"/>
      <c r="C13" s="5">
        <v>492595</v>
      </c>
      <c r="D13" s="2"/>
      <c r="E13" s="5">
        <v>445000998</v>
      </c>
      <c r="F13" s="2"/>
      <c r="G13" s="5">
        <v>294571810</v>
      </c>
      <c r="H13" s="2"/>
      <c r="I13" s="5">
        <v>150429188</v>
      </c>
      <c r="J13" s="2"/>
      <c r="K13" s="5">
        <v>492595</v>
      </c>
      <c r="L13" s="2"/>
      <c r="M13" s="5">
        <v>445000998</v>
      </c>
      <c r="N13" s="2"/>
      <c r="O13" s="5">
        <v>294571810</v>
      </c>
      <c r="P13" s="2"/>
      <c r="Q13" s="5">
        <v>150429188</v>
      </c>
      <c r="R13" s="2"/>
      <c r="S13" s="2"/>
      <c r="T13" s="2"/>
      <c r="U13" s="2"/>
      <c r="V13" s="2"/>
    </row>
    <row r="14" spans="1:22" ht="36.75" thickBot="1">
      <c r="A14" s="2"/>
      <c r="B14" s="2"/>
      <c r="C14" s="16">
        <v>0</v>
      </c>
      <c r="D14" s="15"/>
      <c r="E14" s="17">
        <f>SUM(E8:E13)</f>
        <v>85024200117</v>
      </c>
      <c r="F14" s="15"/>
      <c r="G14" s="17">
        <f>SUM(G8:G13)</f>
        <v>76990741372</v>
      </c>
      <c r="H14" s="15"/>
      <c r="I14" s="17">
        <f>SUM(I8:I13)</f>
        <v>8033458747</v>
      </c>
      <c r="J14" s="15"/>
      <c r="K14" s="16">
        <v>0</v>
      </c>
      <c r="L14" s="15"/>
      <c r="M14" s="17">
        <f>SUM(M8:M13)</f>
        <v>85024200117</v>
      </c>
      <c r="N14" s="15"/>
      <c r="O14" s="17">
        <f>SUM(O8:O13)</f>
        <v>79382139644</v>
      </c>
      <c r="P14" s="15"/>
      <c r="Q14" s="17">
        <f>SUM(Q8:Q13)</f>
        <v>5642060474</v>
      </c>
      <c r="R14" s="2"/>
      <c r="S14" s="2"/>
      <c r="T14" s="2"/>
      <c r="U14" s="2"/>
      <c r="V14" s="2"/>
    </row>
    <row r="15" spans="1:22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 تعدیل قیمت '!Print_Area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2019-12-22T06:12:20Z</dcterms:modified>
</cp:coreProperties>
</file>